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11550" activeTab="1"/>
  </bookViews>
  <sheets>
    <sheet name="Лист1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<sst xmlns="http://schemas.openxmlformats.org/spreadsheetml/2006/main" count="294" uniqueCount="165">
  <si>
    <t>Вид дохода</t>
  </si>
  <si>
    <t>КБК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</si>
  <si>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</si>
  <si>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</si>
  <si>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</si>
  <si>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</si>
  <si>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</si>
  <si>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</si>
  <si>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</si>
  <si>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</si>
  <si>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</si>
  <si>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</si>
  <si>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 xml:space="preserve"> </t>
  </si>
  <si>
    <t>Налог на имущество организаций</t>
  </si>
  <si>
    <t>Земельный налог с организаций</t>
  </si>
  <si>
    <t>Земельный налог с физических лиц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</si>
  <si>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</si>
  <si>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</si>
  <si>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</si>
  <si>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</si>
  <si>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</si>
  <si>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</si>
  <si>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</si>
  <si>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</si>
  <si>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</si>
  <si>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</si>
  <si>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</si>
  <si>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</si>
  <si>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</si>
  <si>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</si>
  <si>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 ОТ ОКАЗАНИЯ ПЛАТНЫХ УСЛУГ И КОМПЕНСАЦИИ ЗАТРАТ ГОСУДАРСТВА</t>
  </si>
  <si>
    <t>Ед.Изм.: тыс.руб.</t>
  </si>
  <si>
    <t>Утвержденный план на 2020 год</t>
  </si>
  <si>
    <t>Уточненный план на 2020 год</t>
  </si>
  <si>
    <t>% исполнения к годовому уточненному плану 2020 года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</si>
  <si>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</si>
  <si>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</si>
  <si>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</si>
  <si>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</si>
  <si>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</si>
  <si>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Плата за негативное воздействие на окружающую среду</t>
  </si>
  <si>
    <t>Утвержденный план на 2021 год</t>
  </si>
  <si>
    <t>Уточненный план на 2021 год</t>
  </si>
  <si>
    <t>% исполнения к годовому уточненному плану 2021 года</t>
  </si>
  <si>
    <t>% исполнения 2021 года по сравнению с 2020 годом</t>
  </si>
  <si>
    <t>Доходы бюджета - всего</t>
  </si>
  <si>
    <t>в том числе:</t>
  </si>
  <si>
    <t>Налог на добычу общераспространенных полезных ископаемых</t>
  </si>
  <si>
    <t>000 1 00 00 000 00 0000 000</t>
  </si>
  <si>
    <t>000 1 01 00 000 00 0000 000</t>
  </si>
  <si>
    <t>000 1 01 02 000 01 0000 110</t>
  </si>
  <si>
    <t>000 1 03 00 000 00 0000 000</t>
  </si>
  <si>
    <t>000 1 03 02 000 01 0000 110</t>
  </si>
  <si>
    <t>000 1 05 00 000 00 0000 000</t>
  </si>
  <si>
    <t>000 1 05 01 000 00 0000 110</t>
  </si>
  <si>
    <t>000 1 05 02 000 02 0000 110</t>
  </si>
  <si>
    <t>000 1 05 03 000 01 0000 110</t>
  </si>
  <si>
    <t>000 1 05 04 000 02 0000 110</t>
  </si>
  <si>
    <t>000 1 06 00 000 00 0000 000</t>
  </si>
  <si>
    <t>000 1 06 01 000 00 0000 110</t>
  </si>
  <si>
    <t>000 1 06 02 000 02 0000 110</t>
  </si>
  <si>
    <t>000 1 06 06 030 00 0000 110</t>
  </si>
  <si>
    <t>000 1 06 06 040 00 0000 110</t>
  </si>
  <si>
    <t>000 1 07 00 000 00 0000 000</t>
  </si>
  <si>
    <t>000 1 07 01 020 01 0000 110</t>
  </si>
  <si>
    <t>000 1 08 00 000 00 0000 000</t>
  </si>
  <si>
    <t>000 1 08 03 000 01 0000 110</t>
  </si>
  <si>
    <t>000 1 08 04 000 01 0000 110</t>
  </si>
  <si>
    <t>000 1 08 07 000 01 0000 110</t>
  </si>
  <si>
    <t>000 1 11 00 000 00 0000 000</t>
  </si>
  <si>
    <t>000 1 12 00 000 00 0000 000</t>
  </si>
  <si>
    <t>000 1 12 01 000 01 0000 120</t>
  </si>
  <si>
    <t>000 1 13 00 000 00 0000 000</t>
  </si>
  <si>
    <t>000 1 14 00 000 00 0000 000</t>
  </si>
  <si>
    <t>000 1 16 00 000 00 0000 000</t>
  </si>
  <si>
    <t>000 1 17 00 000 00 0000 000</t>
  </si>
  <si>
    <t>000 2 00 00 000 00 0000 000</t>
  </si>
  <si>
    <t>000 2 02 10 000 00 0000 150</t>
  </si>
  <si>
    <t>000 2 02 20 000 00 0000 150</t>
  </si>
  <si>
    <t>000 2 02 30 000 00 0000 150</t>
  </si>
  <si>
    <t>000 2 02 40 000 00 0000 150</t>
  </si>
  <si>
    <t>000 2 07 00 000 00 0000 000</t>
  </si>
  <si>
    <t>000 2 19 00 000 00 0000 000</t>
  </si>
  <si>
    <t>{l}Финансовое управление администрации муниципального района Белебеевский район Республики Башкортостан</t>
  </si>
  <si>
    <t xml:space="preserve"> Месячный отчет</t>
  </si>
  <si>
    <t xml:space="preserve"> об исполнении бюджета</t>
  </si>
  <si>
    <t xml:space="preserve"> 8012245 Консолидированный бюджет</t>
  </si>
  <si>
    <t>на  1 июля 2020 г.</t>
  </si>
  <si>
    <t>Ед.Изм.: руб.</t>
  </si>
  <si>
    <t>Классификация</t>
  </si>
  <si>
    <t>Уточ. план на тек. пер.</t>
  </si>
  <si>
    <t xml:space="preserve">Кассовые расходы </t>
  </si>
  <si>
    <t>\\\\</t>
  </si>
  <si>
    <t>\1000000000\\\</t>
  </si>
  <si>
    <t>\1010000000\\\</t>
  </si>
  <si>
    <t>\1030000000\\\</t>
  </si>
  <si>
    <t>\1050000000\\\</t>
  </si>
  <si>
    <t>\1060000000\\\</t>
  </si>
  <si>
    <t>\1070000000\\\</t>
  </si>
  <si>
    <t>\1080000000\\\</t>
  </si>
  <si>
    <t>\1110000000\\\</t>
  </si>
  <si>
    <t>\1120000000\\\</t>
  </si>
  <si>
    <t>\1130000000\\\</t>
  </si>
  <si>
    <t>\1140000000\\\</t>
  </si>
  <si>
    <t>\1160000000\\\</t>
  </si>
  <si>
    <t>\1170000000\\\</t>
  </si>
  <si>
    <t>\2000000000\\\</t>
  </si>
  <si>
    <t>БЕЗВОЗМЕЗДНЫЕ ПОСТУПЛЕНИЯ ОТ ДРУГИХ БЮДЖЕТОВ БЮДЖЕТНОЙ СИСТЕМЫ РОССИЙСКОЙ ФЕДЕРАЦИИ</t>
  </si>
  <si>
    <t>\2020000000\\\</t>
  </si>
  <si>
    <t>\2070000000\\\</t>
  </si>
  <si>
    <t>\2190000000\\\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</si>
  <si>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</si>
  <si>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0001 08 07 175010000100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</si>
  <si>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</si>
  <si>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</si>
  <si>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000 1 09 04 050 000 000 110</t>
  </si>
  <si>
    <t>000 1 09 00 000 00 0000 000</t>
  </si>
  <si>
    <t>Анализ динамики исполнения доходов консолидированного бюджета муниципального района Белебеевский район Республики Башкортостан на 1 октября 2021 года в сравнении с аналогичным периодом на 1 октября 2020 года</t>
  </si>
  <si>
    <t>Месячный отчет на 01октября 2021 года</t>
  </si>
  <si>
    <t>Месячный отчет на 01 октября 2020 года</t>
  </si>
  <si>
    <t>на  1 октября 2020 г.</t>
  </si>
  <si>
    <t>% испол-я к плану на год</t>
  </si>
  <si>
    <t>\1010200001\\\</t>
  </si>
  <si>
    <t>\1030200001\\\</t>
  </si>
  <si>
    <t>\1050100000\\\</t>
  </si>
  <si>
    <t>\1050200002\\\</t>
  </si>
  <si>
    <t>\1050300001\\\</t>
  </si>
  <si>
    <t>\1050400002\\\</t>
  </si>
  <si>
    <t>\1060100000\\\</t>
  </si>
  <si>
    <t>\1060200002\\\</t>
  </si>
  <si>
    <t>Земельный налог</t>
  </si>
  <si>
    <t>\1060600000\\\</t>
  </si>
  <si>
    <t>Налог на добычу полезных ископаемых</t>
  </si>
  <si>
    <t>\1070100001\\\</t>
  </si>
  <si>
    <t>\1080300001\\\</t>
  </si>
  <si>
    <t>\1080400001\\\</t>
  </si>
  <si>
    <t>\1080700001\\\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</si>
  <si>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</si>
  <si>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\1110100000\\\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</si>
  <si>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</si>
  <si>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\1110500000\\\</t>
  </si>
  <si>
    <t>Плата по соглашениям об установлении сервитута в отношении земельных участков, находящихся в государ</t>
  </si>
  <si>
    <t>\1110530000\\\</t>
  </si>
  <si>
    <t>Платежи от государственных и муниципальных унитарных предприятий</t>
  </si>
  <si>
    <t>\1110700000\\\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</si>
  <si>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</si>
  <si>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\1110900000\\\</t>
  </si>
  <si>
    <t>\1120100001\\\</t>
  </si>
  <si>
    <t>Доходы от оказания платных услуг (работ)</t>
  </si>
  <si>
    <t>\1130100000\\\</t>
  </si>
  <si>
    <t>Доходы от компенсации затрат государства</t>
  </si>
  <si>
    <t>\1130200000\\\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</si>
  <si>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</si>
  <si>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\1140200000\\\</t>
  </si>
  <si>
    <t>Доходы от продажи земельных участков, находящихся в государственной и муниципальной собственности</t>
  </si>
  <si>
    <t>\1140600000\\\</t>
  </si>
  <si>
    <t>Плата за увеличение площади земельных участков, находящихся в частной собственности, в результате пе</t>
  </si>
  <si>
    <t>\1140630000\\\</t>
  </si>
  <si>
    <t>\2021000000\\\</t>
  </si>
  <si>
    <t>\2022000000\\\</t>
  </si>
  <si>
    <t>\2023000000\\\</t>
  </si>
  <si>
    <t>\2024000000\\\</t>
  </si>
  <si>
    <t>Прочие безвозмездные поступления от других бюджетов бюджетной системы</t>
  </si>
  <si>
    <t>\2029000000\\\</t>
  </si>
  <si>
    <t>000 2 02 90 000 00 0000 000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</si>
</sst>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&quot;###,##0.00"/>
    <numFmt numFmtId="166" formatCode="&quot;&quot;###,##0.0"/>
    <numFmt numFmtId="167" formatCode="&quot;&quot;###,##0.000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000"/>
    <numFmt numFmtId="173" formatCode="#,##0.00;[Red]\-#,##0.00"/>
    <numFmt numFmtId="174" formatCode="#,##0.0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64" fontId="3" fillId="0" borderId="1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5" fontId="6" fillId="0" borderId="12" xfId="54" applyNumberFormat="1" applyFont="1" applyBorder="1" applyAlignment="1">
      <alignment horizontal="center" vertical="center" wrapText="1"/>
      <protection/>
    </xf>
    <xf numFmtId="166" fontId="6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shrinkToFit="1"/>
    </xf>
    <xf numFmtId="49" fontId="5" fillId="0" borderId="10" xfId="0" applyNumberFormat="1" applyFont="1" applyBorder="1" applyAlignment="1" quotePrefix="1">
      <alignment horizontal="center" vertical="center" shrinkToFit="1"/>
    </xf>
    <xf numFmtId="166" fontId="9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165" fontId="9" fillId="0" borderId="10" xfId="54" applyNumberFormat="1" applyFont="1" applyBorder="1" applyAlignment="1">
      <alignment horizontal="center" vertical="center" wrapText="1"/>
      <protection/>
    </xf>
    <xf numFmtId="165" fontId="9" fillId="0" borderId="10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left" vertical="center" wrapText="1"/>
    </xf>
    <xf numFmtId="165" fontId="6" fillId="0" borderId="12" xfId="0" applyNumberFormat="1" applyFont="1" applyBorder="1" applyAlignment="1">
      <alignment horizontal="left" vertical="center" wrapText="1"/>
    </xf>
    <xf numFmtId="165" fontId="9" fillId="0" borderId="12" xfId="0" applyNumberFormat="1" applyFont="1" applyBorder="1" applyAlignment="1">
      <alignment horizontal="left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166" fontId="9" fillId="0" borderId="12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73" fontId="0" fillId="0" borderId="14" xfId="0" applyNumberFormat="1" applyFont="1" applyBorder="1" applyAlignment="1">
      <alignment horizontal="center"/>
    </xf>
    <xf numFmtId="0" fontId="4" fillId="0" borderId="0" xfId="54">
      <alignment/>
      <protection/>
    </xf>
    <xf numFmtId="0" fontId="4" fillId="0" borderId="10" xfId="54" applyBorder="1">
      <alignment/>
      <protection/>
    </xf>
    <xf numFmtId="4" fontId="48" fillId="0" borderId="10" xfId="53" applyNumberFormat="1" applyFont="1" applyBorder="1" applyAlignment="1">
      <alignment horizontal="center" vertical="center" shrinkToFit="1"/>
      <protection/>
    </xf>
    <xf numFmtId="4" fontId="4" fillId="0" borderId="10" xfId="54" applyNumberFormat="1" applyBorder="1">
      <alignment/>
      <protection/>
    </xf>
    <xf numFmtId="4" fontId="5" fillId="0" borderId="10" xfId="0" applyNumberFormat="1" applyFont="1" applyBorder="1" applyAlignment="1">
      <alignment horizontal="center" vertical="center" shrinkToFit="1"/>
    </xf>
    <xf numFmtId="4" fontId="49" fillId="0" borderId="10" xfId="53" applyNumberFormat="1" applyFont="1" applyBorder="1" applyAlignment="1">
      <alignment horizontal="center" vertical="center" shrinkToFit="1"/>
      <protection/>
    </xf>
    <xf numFmtId="4" fontId="3" fillId="0" borderId="11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49" fillId="0" borderId="10" xfId="53" applyNumberFormat="1" applyFont="1" applyBorder="1" applyAlignment="1">
      <alignment horizontal="center" vertical="center" shrinkToFit="1"/>
      <protection/>
    </xf>
    <xf numFmtId="4" fontId="3" fillId="0" borderId="0" xfId="0" applyNumberFormat="1" applyFont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5" fillId="0" borderId="15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4" fontId="49" fillId="0" borderId="10" xfId="53" applyNumberFormat="1" applyFont="1" applyFill="1" applyBorder="1" applyAlignment="1">
      <alignment horizontal="center" vertical="center" shrinkToFit="1"/>
      <protection/>
    </xf>
    <xf numFmtId="0" fontId="49" fillId="0" borderId="10" xfId="53" applyNumberFormat="1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wrapText="1"/>
    </xf>
    <xf numFmtId="4" fontId="48" fillId="0" borderId="10" xfId="53" applyNumberFormat="1" applyFont="1" applyFill="1" applyBorder="1" applyAlignment="1">
      <alignment horizontal="center" vertical="center" shrinkToFit="1"/>
      <protection/>
    </xf>
    <xf numFmtId="49" fontId="3" fillId="0" borderId="10" xfId="0" applyNumberFormat="1" applyFont="1" applyFill="1" applyBorder="1" applyAlignment="1">
      <alignment horizontal="center" vertical="center" shrinkToFit="1"/>
    </xf>
    <xf numFmtId="166" fontId="9" fillId="0" borderId="10" xfId="0" applyNumberFormat="1" applyFont="1" applyFill="1" applyBorder="1" applyAlignment="1">
      <alignment horizontal="center" vertical="center" wrapText="1"/>
    </xf>
    <xf numFmtId="2" fontId="48" fillId="0" borderId="10" xfId="53" applyNumberFormat="1" applyFont="1" applyFill="1" applyBorder="1" applyAlignment="1">
      <alignment horizontal="center" vertical="center" shrinkToFit="1"/>
      <protection/>
    </xf>
    <xf numFmtId="0" fontId="48" fillId="0" borderId="10" xfId="53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93"/>
  <sheetViews>
    <sheetView zoomScalePageLayoutView="0" workbookViewId="0" topLeftCell="A55">
      <selection activeCell="B91" sqref="B91"/>
    </sheetView>
  </sheetViews>
  <sheetFormatPr defaultColWidth="9.00390625" defaultRowHeight="12.75"/>
  <cols>
    <col min="1" max="1" width="53.875" style="27" customWidth="1"/>
    <col min="2" max="2" width="12.625" style="27" customWidth="1"/>
    <col min="3" max="3" width="16.875" style="27" customWidth="1"/>
    <col min="4" max="4" width="18.625" style="27" customWidth="1"/>
    <col min="5" max="8" width="9.125" style="27" customWidth="1"/>
    <col min="9" max="9" width="22.125" style="27" customWidth="1"/>
    <col min="10" max="10" width="14.00390625" style="27" customWidth="1"/>
    <col min="11" max="11" width="9.125" style="27" customWidth="1"/>
    <col min="12" max="12" width="21.375" style="27" customWidth="1"/>
    <col min="13" max="16384" width="9.125" style="27" customWidth="1"/>
  </cols>
  <sheetData>
    <row r="4" ht="12.75">
      <c r="A4" s="27" t="s">
        <v>83</v>
      </c>
    </row>
    <row r="6" ht="12.75">
      <c r="A6" s="27" t="s">
        <v>84</v>
      </c>
    </row>
    <row r="7" ht="12.75">
      <c r="A7" s="27" t="s">
        <v>85</v>
      </c>
    </row>
    <row r="8" ht="12.75">
      <c r="A8" s="27" t="s">
        <v>86</v>
      </c>
    </row>
    <row r="9" ht="12.75">
      <c r="A9" s="27" t="s">
        <v>87</v>
      </c>
    </row>
    <row r="11" ht="12.75">
      <c r="A11" s="27" t="s">
        <v>88</v>
      </c>
    </row>
    <row r="13" spans="1:4" ht="12.75">
      <c r="A13" s="27" t="s">
        <v>0</v>
      </c>
      <c r="B13" s="27" t="s">
        <v>89</v>
      </c>
      <c r="C13" s="27" t="s">
        <v>90</v>
      </c>
      <c r="D13" s="27" t="s">
        <v>91</v>
      </c>
    </row>
    <row r="14" spans="1:4" ht="12.75">
      <c r="A14" s="28" t="s">
        <v>0</v>
      </c>
      <c r="B14" s="28" t="s">
        <v>92</v>
      </c>
      <c r="C14" s="30">
        <v>2833465284</v>
      </c>
      <c r="D14" s="30">
        <v>1112055933</v>
      </c>
    </row>
    <row r="15" spans="1:4" ht="12.75">
      <c r="A15" s="28" t="s">
        <v>2</v>
      </c>
      <c r="B15" s="28" t="s">
        <v>93</v>
      </c>
      <c r="C15" s="30">
        <v>720096200</v>
      </c>
      <c r="D15" s="30">
        <v>297613562</v>
      </c>
    </row>
    <row r="16" spans="1:4" ht="12.75">
      <c r="A16" s="28" t="s">
        <v>3</v>
      </c>
      <c r="B16" s="28" t="s">
        <v>94</v>
      </c>
      <c r="C16" s="30">
        <v>324961500</v>
      </c>
      <c r="D16" s="30">
        <v>138166128</v>
      </c>
    </row>
    <row r="17" spans="1:4" ht="12.75">
      <c r="A17" s="28" t="s">
        <v>4</v>
      </c>
      <c r="B17" s="28" t="s">
        <v>95</v>
      </c>
      <c r="C17" s="30">
        <v>24333200</v>
      </c>
      <c r="D17" s="30">
        <v>10281847</v>
      </c>
    </row>
    <row r="18" spans="1:4" ht="12.75">
      <c r="A18" s="28" t="s">
        <v>5</v>
      </c>
      <c r="B18" s="28" t="s">
        <v>96</v>
      </c>
      <c r="C18" s="30">
        <v>135974200</v>
      </c>
      <c r="D18" s="30">
        <v>57770056</v>
      </c>
    </row>
    <row r="19" spans="1:4" ht="12.75">
      <c r="A19" s="28" t="s">
        <v>10</v>
      </c>
      <c r="B19" s="28" t="s">
        <v>97</v>
      </c>
      <c r="C19" s="30">
        <v>79384200</v>
      </c>
      <c r="D19" s="30">
        <v>25734512</v>
      </c>
    </row>
    <row r="20" spans="1:4" ht="12.75">
      <c r="A20" s="28" t="s">
        <v>16</v>
      </c>
      <c r="B20" s="28" t="s">
        <v>98</v>
      </c>
      <c r="C20" s="30">
        <v>1700000</v>
      </c>
      <c r="D20" s="30">
        <v>171188</v>
      </c>
    </row>
    <row r="21" spans="1:4" ht="12.75">
      <c r="A21" s="28" t="s">
        <v>17</v>
      </c>
      <c r="B21" s="28" t="s">
        <v>99</v>
      </c>
      <c r="C21" s="30">
        <v>10725000</v>
      </c>
      <c r="D21" s="30">
        <v>4582268</v>
      </c>
    </row>
    <row r="22" spans="1:4" ht="12.75">
      <c r="A22" s="28" t="s">
        <v>18</v>
      </c>
      <c r="B22" s="28" t="s">
        <v>100</v>
      </c>
      <c r="C22" s="30">
        <v>86703900</v>
      </c>
      <c r="D22" s="30">
        <v>29430293</v>
      </c>
    </row>
    <row r="23" spans="1:4" ht="12.75">
      <c r="A23" s="28" t="s">
        <v>19</v>
      </c>
      <c r="B23" s="28" t="s">
        <v>101</v>
      </c>
      <c r="C23" s="30">
        <v>2252000</v>
      </c>
      <c r="D23" s="30">
        <v>2826466</v>
      </c>
    </row>
    <row r="24" spans="1:4" ht="12.75">
      <c r="A24" s="28" t="s">
        <v>30</v>
      </c>
      <c r="B24" s="28" t="s">
        <v>102</v>
      </c>
      <c r="C24" s="30">
        <v>7503100</v>
      </c>
      <c r="D24" s="30">
        <v>1383717</v>
      </c>
    </row>
    <row r="25" spans="1:4" ht="12.75">
      <c r="A25" s="28" t="s">
        <v>20</v>
      </c>
      <c r="B25" s="28" t="s">
        <v>103</v>
      </c>
      <c r="C25" s="30">
        <v>45460000</v>
      </c>
      <c r="D25" s="30">
        <v>23998783</v>
      </c>
    </row>
    <row r="26" spans="1:4" ht="12.75">
      <c r="A26" s="28" t="s">
        <v>21</v>
      </c>
      <c r="B26" s="28" t="s">
        <v>104</v>
      </c>
      <c r="C26" s="30">
        <v>1065000</v>
      </c>
      <c r="D26" s="30">
        <v>2679334</v>
      </c>
    </row>
    <row r="27" spans="1:4" ht="12.75">
      <c r="A27" s="28" t="s">
        <v>22</v>
      </c>
      <c r="B27" s="28" t="s">
        <v>105</v>
      </c>
      <c r="C27" s="30">
        <v>34100</v>
      </c>
      <c r="D27" s="30">
        <v>588970</v>
      </c>
    </row>
    <row r="28" spans="1:4" ht="12.75">
      <c r="A28" s="28" t="s">
        <v>23</v>
      </c>
      <c r="B28" s="28" t="s">
        <v>106</v>
      </c>
      <c r="C28" s="30">
        <v>2113369084</v>
      </c>
      <c r="D28" s="30">
        <v>814442370</v>
      </c>
    </row>
    <row r="29" spans="1:4" ht="12.75">
      <c r="A29" s="28" t="s">
        <v>107</v>
      </c>
      <c r="B29" s="28" t="s">
        <v>108</v>
      </c>
      <c r="C29" s="30">
        <v>2112270882</v>
      </c>
      <c r="D29" s="30">
        <v>813438309</v>
      </c>
    </row>
    <row r="30" spans="1:4" ht="12.75">
      <c r="A30" s="28" t="s">
        <v>28</v>
      </c>
      <c r="B30" s="28" t="s">
        <v>109</v>
      </c>
      <c r="C30" s="30">
        <v>1098202</v>
      </c>
      <c r="D30" s="30">
        <v>1192494</v>
      </c>
    </row>
    <row r="31" spans="1:4" ht="12.75">
      <c r="A31" s="28" t="s">
        <v>29</v>
      </c>
      <c r="B31" s="28" t="s">
        <v>110</v>
      </c>
      <c r="C31" s="30">
        <v>0</v>
      </c>
      <c r="D31" s="30">
        <v>-188432</v>
      </c>
    </row>
    <row r="32" spans="1:4" ht="12.75">
      <c r="A32" s="28"/>
      <c r="B32" s="28"/>
      <c r="C32" s="30"/>
      <c r="D32" s="30"/>
    </row>
    <row r="37" ht="12.75">
      <c r="A37" s="27" t="s">
        <v>83</v>
      </c>
    </row>
    <row r="39" ht="12.75">
      <c r="A39" s="27" t="s">
        <v>84</v>
      </c>
    </row>
    <row r="40" ht="12.75">
      <c r="A40" s="27" t="s">
        <v>85</v>
      </c>
    </row>
    <row r="41" ht="12.75">
      <c r="A41" s="27" t="s">
        <v>86</v>
      </c>
    </row>
    <row r="42" ht="12.75">
      <c r="A42" s="27" t="s">
        <v>120</v>
      </c>
    </row>
    <row r="44" ht="12.75">
      <c r="A44" s="27" t="s">
        <v>31</v>
      </c>
    </row>
    <row r="46" spans="1:9" ht="12.75">
      <c r="A46" s="28" t="s">
        <v>0</v>
      </c>
      <c r="B46" s="28" t="s">
        <v>89</v>
      </c>
      <c r="C46" s="28" t="s">
        <v>90</v>
      </c>
      <c r="D46" s="28" t="s">
        <v>91</v>
      </c>
      <c r="E46" s="28" t="s">
        <v>121</v>
      </c>
      <c r="I46" s="27" t="s">
        <v>83</v>
      </c>
    </row>
    <row r="47" spans="1:5" ht="12.75">
      <c r="A47" s="28" t="s">
        <v>0</v>
      </c>
      <c r="B47" s="28" t="s">
        <v>92</v>
      </c>
      <c r="C47" s="28">
        <v>3005350.91</v>
      </c>
      <c r="D47" s="28">
        <v>1979901.06</v>
      </c>
      <c r="E47" s="28">
        <v>65.88</v>
      </c>
    </row>
    <row r="48" spans="1:9" ht="12.75">
      <c r="A48" s="28" t="s">
        <v>2</v>
      </c>
      <c r="B48" s="28" t="s">
        <v>93</v>
      </c>
      <c r="C48" s="28">
        <v>720096.2</v>
      </c>
      <c r="D48" s="28">
        <v>461109.1</v>
      </c>
      <c r="E48" s="28">
        <v>64.03</v>
      </c>
      <c r="I48" s="27" t="s">
        <v>84</v>
      </c>
    </row>
    <row r="49" spans="1:9" ht="12.75">
      <c r="A49" s="28" t="s">
        <v>3</v>
      </c>
      <c r="B49" s="28" t="s">
        <v>94</v>
      </c>
      <c r="C49" s="28">
        <v>324961.5</v>
      </c>
      <c r="D49" s="28">
        <v>223417.82</v>
      </c>
      <c r="E49" s="28">
        <v>68.75</v>
      </c>
      <c r="I49" s="27" t="s">
        <v>85</v>
      </c>
    </row>
    <row r="50" spans="1:9" ht="12.75">
      <c r="A50" s="28" t="s">
        <v>35</v>
      </c>
      <c r="B50" s="28" t="s">
        <v>122</v>
      </c>
      <c r="C50" s="28">
        <v>324961.5</v>
      </c>
      <c r="D50" s="28">
        <v>223417.82</v>
      </c>
      <c r="E50" s="28">
        <v>68.75</v>
      </c>
      <c r="I50" s="27" t="s">
        <v>86</v>
      </c>
    </row>
    <row r="51" spans="1:9" ht="12.75">
      <c r="A51" s="28" t="s">
        <v>4</v>
      </c>
      <c r="B51" s="28" t="s">
        <v>95</v>
      </c>
      <c r="C51" s="28">
        <v>24333.2</v>
      </c>
      <c r="D51" s="28">
        <v>16682.81</v>
      </c>
      <c r="E51" s="28">
        <v>68.56</v>
      </c>
      <c r="I51" s="27" t="s">
        <v>120</v>
      </c>
    </row>
    <row r="52" spans="1:5" ht="12.75">
      <c r="A52" s="28" t="s">
        <v>36</v>
      </c>
      <c r="B52" s="28" t="s">
        <v>123</v>
      </c>
      <c r="C52" s="28">
        <v>24333.2</v>
      </c>
      <c r="D52" s="28">
        <v>16682.81</v>
      </c>
      <c r="E52" s="28">
        <v>68.56</v>
      </c>
    </row>
    <row r="53" spans="1:9" ht="12.75">
      <c r="A53" s="28" t="s">
        <v>5</v>
      </c>
      <c r="B53" s="28" t="s">
        <v>96</v>
      </c>
      <c r="C53" s="28">
        <v>135974.2</v>
      </c>
      <c r="D53" s="28">
        <v>85179.52</v>
      </c>
      <c r="E53" s="28">
        <v>62.64</v>
      </c>
      <c r="I53" s="27" t="s">
        <v>31</v>
      </c>
    </row>
    <row r="54" spans="1:5" ht="12.75">
      <c r="A54" s="28" t="s">
        <v>6</v>
      </c>
      <c r="B54" s="28" t="s">
        <v>124</v>
      </c>
      <c r="C54" s="28">
        <v>98000</v>
      </c>
      <c r="D54" s="28">
        <v>64751.18</v>
      </c>
      <c r="E54" s="28">
        <v>66.07</v>
      </c>
    </row>
    <row r="55" spans="1:13" ht="12.75">
      <c r="A55" s="28" t="s">
        <v>7</v>
      </c>
      <c r="B55" s="28" t="s">
        <v>125</v>
      </c>
      <c r="C55" s="28">
        <v>30800</v>
      </c>
      <c r="D55" s="28">
        <v>16430.11</v>
      </c>
      <c r="E55" s="28">
        <v>53.34</v>
      </c>
      <c r="I55" s="28" t="s">
        <v>0</v>
      </c>
      <c r="J55" s="28" t="s">
        <v>89</v>
      </c>
      <c r="K55" s="28" t="s">
        <v>90</v>
      </c>
      <c r="L55" s="28" t="s">
        <v>91</v>
      </c>
      <c r="M55" s="28" t="s">
        <v>121</v>
      </c>
    </row>
    <row r="56" spans="1:13" ht="12.75">
      <c r="A56" s="28" t="s">
        <v>8</v>
      </c>
      <c r="B56" s="28" t="s">
        <v>126</v>
      </c>
      <c r="C56" s="28">
        <v>1614.2</v>
      </c>
      <c r="D56" s="28">
        <v>1059.62</v>
      </c>
      <c r="E56" s="28">
        <v>65.64</v>
      </c>
      <c r="I56" s="28" t="s">
        <v>0</v>
      </c>
      <c r="J56" s="28" t="s">
        <v>92</v>
      </c>
      <c r="K56" s="28">
        <v>3005350.91</v>
      </c>
      <c r="L56" s="28">
        <v>1979901.06</v>
      </c>
      <c r="M56" s="28">
        <v>65.88</v>
      </c>
    </row>
    <row r="57" spans="1:13" ht="12.75">
      <c r="A57" s="28" t="s">
        <v>9</v>
      </c>
      <c r="B57" s="28" t="s">
        <v>127</v>
      </c>
      <c r="C57" s="28">
        <v>5560</v>
      </c>
      <c r="D57" s="28">
        <v>2938.61</v>
      </c>
      <c r="E57" s="28">
        <v>52.85</v>
      </c>
      <c r="I57" s="28" t="s">
        <v>2</v>
      </c>
      <c r="J57" s="28" t="s">
        <v>93</v>
      </c>
      <c r="K57" s="28">
        <v>720096.2</v>
      </c>
      <c r="L57" s="28">
        <v>461109.1</v>
      </c>
      <c r="M57" s="28">
        <v>64.03</v>
      </c>
    </row>
    <row r="58" spans="1:13" ht="12.75">
      <c r="A58" s="28" t="s">
        <v>10</v>
      </c>
      <c r="B58" s="28" t="s">
        <v>97</v>
      </c>
      <c r="C58" s="28">
        <v>79384.2</v>
      </c>
      <c r="D58" s="28">
        <v>39920.98</v>
      </c>
      <c r="E58" s="28">
        <v>50.29</v>
      </c>
      <c r="I58" s="28" t="s">
        <v>3</v>
      </c>
      <c r="J58" s="28" t="s">
        <v>94</v>
      </c>
      <c r="K58" s="28">
        <v>324961.5</v>
      </c>
      <c r="L58" s="28">
        <v>223417.82</v>
      </c>
      <c r="M58" s="28">
        <v>68.75</v>
      </c>
    </row>
    <row r="59" spans="1:13" ht="12.75">
      <c r="A59" s="28" t="s">
        <v>11</v>
      </c>
      <c r="B59" s="28" t="s">
        <v>128</v>
      </c>
      <c r="C59" s="28">
        <v>21545.9</v>
      </c>
      <c r="D59" s="28">
        <v>1849.39</v>
      </c>
      <c r="E59" s="28">
        <v>8.58</v>
      </c>
      <c r="I59" s="28" t="s">
        <v>4</v>
      </c>
      <c r="J59" s="28" t="s">
        <v>95</v>
      </c>
      <c r="K59" s="28">
        <v>24333.2</v>
      </c>
      <c r="L59" s="28">
        <v>16682.81</v>
      </c>
      <c r="M59" s="28">
        <v>68.56</v>
      </c>
    </row>
    <row r="60" spans="1:13" ht="12.75">
      <c r="A60" s="28" t="s">
        <v>13</v>
      </c>
      <c r="B60" s="28" t="s">
        <v>129</v>
      </c>
      <c r="C60" s="28">
        <v>12600</v>
      </c>
      <c r="D60" s="28">
        <v>6554.31</v>
      </c>
      <c r="E60" s="28">
        <v>52.02</v>
      </c>
      <c r="I60" s="28" t="s">
        <v>5</v>
      </c>
      <c r="J60" s="28" t="s">
        <v>96</v>
      </c>
      <c r="K60" s="28">
        <v>135974.2</v>
      </c>
      <c r="L60" s="28">
        <v>85179.52</v>
      </c>
      <c r="M60" s="28">
        <v>62.64</v>
      </c>
    </row>
    <row r="61" spans="1:13" ht="12.75">
      <c r="A61" s="28" t="s">
        <v>130</v>
      </c>
      <c r="B61" s="28" t="s">
        <v>131</v>
      </c>
      <c r="C61" s="28">
        <v>45238.3</v>
      </c>
      <c r="D61" s="28">
        <v>31517.28</v>
      </c>
      <c r="E61" s="28">
        <v>69.67</v>
      </c>
      <c r="I61" s="28" t="s">
        <v>10</v>
      </c>
      <c r="J61" s="28" t="s">
        <v>97</v>
      </c>
      <c r="K61" s="28">
        <v>79384.2</v>
      </c>
      <c r="L61" s="28">
        <v>39920.98</v>
      </c>
      <c r="M61" s="28">
        <v>50.29</v>
      </c>
    </row>
    <row r="62" spans="1:13" ht="12.75">
      <c r="A62" s="28" t="s">
        <v>16</v>
      </c>
      <c r="B62" s="28" t="s">
        <v>98</v>
      </c>
      <c r="C62" s="28">
        <v>1700</v>
      </c>
      <c r="D62" s="28">
        <v>758.69</v>
      </c>
      <c r="E62" s="28">
        <v>44.63</v>
      </c>
      <c r="I62" s="28" t="s">
        <v>16</v>
      </c>
      <c r="J62" s="28" t="s">
        <v>98</v>
      </c>
      <c r="K62" s="28">
        <v>1700</v>
      </c>
      <c r="L62" s="28">
        <v>758.69</v>
      </c>
      <c r="M62" s="28">
        <v>44.63</v>
      </c>
    </row>
    <row r="63" spans="1:13" ht="12.75">
      <c r="A63" s="28" t="s">
        <v>132</v>
      </c>
      <c r="B63" s="28" t="s">
        <v>133</v>
      </c>
      <c r="C63" s="28">
        <v>1700</v>
      </c>
      <c r="D63" s="28">
        <v>758.69</v>
      </c>
      <c r="E63" s="28">
        <v>44.63</v>
      </c>
      <c r="I63" s="28" t="s">
        <v>17</v>
      </c>
      <c r="J63" s="28" t="s">
        <v>99</v>
      </c>
      <c r="K63" s="28">
        <v>10725</v>
      </c>
      <c r="L63" s="28">
        <v>7403.84</v>
      </c>
      <c r="M63" s="28">
        <v>69.03</v>
      </c>
    </row>
    <row r="64" spans="1:13" ht="12.75">
      <c r="A64" s="28" t="s">
        <v>17</v>
      </c>
      <c r="B64" s="28" t="s">
        <v>99</v>
      </c>
      <c r="C64" s="28">
        <v>10725</v>
      </c>
      <c r="D64" s="28">
        <v>7403.84</v>
      </c>
      <c r="E64" s="28">
        <v>69.03</v>
      </c>
      <c r="I64" s="28" t="s">
        <v>18</v>
      </c>
      <c r="J64" s="28" t="s">
        <v>100</v>
      </c>
      <c r="K64" s="28">
        <v>86703.9</v>
      </c>
      <c r="L64" s="28">
        <v>47913.5</v>
      </c>
      <c r="M64" s="28">
        <v>55.26</v>
      </c>
    </row>
    <row r="65" spans="1:13" ht="12.75">
      <c r="A65" s="28" t="s">
        <v>37</v>
      </c>
      <c r="B65" s="28" t="s">
        <v>134</v>
      </c>
      <c r="C65" s="28">
        <v>10535</v>
      </c>
      <c r="D65" s="28">
        <v>7381.23</v>
      </c>
      <c r="E65" s="28">
        <v>70.06</v>
      </c>
      <c r="I65" s="28" t="s">
        <v>19</v>
      </c>
      <c r="J65" s="28" t="s">
        <v>101</v>
      </c>
      <c r="K65" s="28">
        <v>2252</v>
      </c>
      <c r="L65" s="28">
        <v>3649.35</v>
      </c>
      <c r="M65" s="28">
        <v>162.05</v>
      </c>
    </row>
    <row r="66" spans="1:13" ht="12.75">
      <c r="A66" s="28" t="s">
        <v>38</v>
      </c>
      <c r="B66" s="28" t="s">
        <v>135</v>
      </c>
      <c r="C66" s="28">
        <v>19</v>
      </c>
      <c r="D66" s="28">
        <v>11.01</v>
      </c>
      <c r="E66" s="28">
        <v>57.95</v>
      </c>
      <c r="I66" s="28" t="s">
        <v>30</v>
      </c>
      <c r="J66" s="28" t="s">
        <v>102</v>
      </c>
      <c r="K66" s="28">
        <v>7503.1</v>
      </c>
      <c r="L66" s="28">
        <v>2062.53</v>
      </c>
      <c r="M66" s="28">
        <v>27.49</v>
      </c>
    </row>
    <row r="67" spans="1:13" ht="12.75">
      <c r="A67" s="28" t="s">
        <v>39</v>
      </c>
      <c r="B67" s="28" t="s">
        <v>136</v>
      </c>
      <c r="C67" s="28">
        <v>171</v>
      </c>
      <c r="D67" s="28">
        <v>11.6</v>
      </c>
      <c r="E67" s="28">
        <v>6.78</v>
      </c>
      <c r="I67" s="28" t="s">
        <v>20</v>
      </c>
      <c r="J67" s="28" t="s">
        <v>103</v>
      </c>
      <c r="K67" s="28">
        <v>45460</v>
      </c>
      <c r="L67" s="28">
        <v>29846.79</v>
      </c>
      <c r="M67" s="28">
        <v>65.66</v>
      </c>
    </row>
    <row r="68" spans="1:13" ht="12.75">
      <c r="A68" s="28" t="s">
        <v>18</v>
      </c>
      <c r="B68" s="28" t="s">
        <v>100</v>
      </c>
      <c r="C68" s="28">
        <v>86703.9</v>
      </c>
      <c r="D68" s="28">
        <v>47913.5</v>
      </c>
      <c r="E68" s="28">
        <v>55.26</v>
      </c>
      <c r="I68" s="28" t="s">
        <v>21</v>
      </c>
      <c r="J68" s="28" t="s">
        <v>104</v>
      </c>
      <c r="K68" s="28">
        <v>1065</v>
      </c>
      <c r="L68" s="28">
        <v>3440.93</v>
      </c>
      <c r="M68" s="28">
        <v>323.09</v>
      </c>
    </row>
    <row r="69" spans="1:13" ht="12.75">
      <c r="A69" s="28" t="s">
        <v>137</v>
      </c>
      <c r="B69" s="28" t="s">
        <v>138</v>
      </c>
      <c r="C69" s="28">
        <v>0</v>
      </c>
      <c r="D69" s="28">
        <v>106.37</v>
      </c>
      <c r="E69" s="28">
        <v>0</v>
      </c>
      <c r="I69" s="28" t="s">
        <v>22</v>
      </c>
      <c r="J69" s="28" t="s">
        <v>105</v>
      </c>
      <c r="K69" s="28">
        <v>34.1</v>
      </c>
      <c r="L69" s="28">
        <v>832.36</v>
      </c>
      <c r="M69" s="28">
        <v>2440.94</v>
      </c>
    </row>
    <row r="70" spans="1:13" ht="12.75">
      <c r="A70" s="28" t="s">
        <v>139</v>
      </c>
      <c r="B70" s="28" t="s">
        <v>140</v>
      </c>
      <c r="C70" s="28">
        <v>84330.7</v>
      </c>
      <c r="D70" s="28">
        <v>46081.39</v>
      </c>
      <c r="E70" s="28">
        <v>54.64</v>
      </c>
      <c r="I70" s="28" t="s">
        <v>23</v>
      </c>
      <c r="J70" s="28" t="s">
        <v>106</v>
      </c>
      <c r="K70" s="28">
        <v>2285254.71</v>
      </c>
      <c r="L70" s="28">
        <v>1518791.96</v>
      </c>
      <c r="M70" s="28">
        <v>66.46</v>
      </c>
    </row>
    <row r="71" spans="1:13" ht="12.75">
      <c r="A71" s="28" t="s">
        <v>141</v>
      </c>
      <c r="B71" s="28" t="s">
        <v>142</v>
      </c>
      <c r="C71" s="28">
        <v>7</v>
      </c>
      <c r="D71" s="28">
        <v>90.5</v>
      </c>
      <c r="E71" s="28">
        <v>1292.86</v>
      </c>
      <c r="I71" s="28" t="s">
        <v>107</v>
      </c>
      <c r="J71" s="28" t="s">
        <v>108</v>
      </c>
      <c r="K71" s="28">
        <v>2280828.25</v>
      </c>
      <c r="L71" s="28">
        <v>1514927.56</v>
      </c>
      <c r="M71" s="28">
        <v>66.42</v>
      </c>
    </row>
    <row r="72" spans="1:13" ht="12.75">
      <c r="A72" s="28" t="s">
        <v>143</v>
      </c>
      <c r="B72" s="28" t="s">
        <v>144</v>
      </c>
      <c r="C72" s="28">
        <v>6</v>
      </c>
      <c r="D72" s="28">
        <v>0</v>
      </c>
      <c r="E72" s="28">
        <v>0</v>
      </c>
      <c r="I72" s="28" t="s">
        <v>28</v>
      </c>
      <c r="J72" s="28" t="s">
        <v>109</v>
      </c>
      <c r="K72" s="28">
        <v>4426.46</v>
      </c>
      <c r="L72" s="28">
        <v>4070.4</v>
      </c>
      <c r="M72" s="28">
        <v>91.96</v>
      </c>
    </row>
    <row r="73" spans="1:13" ht="12.75">
      <c r="A73" s="28" t="s">
        <v>145</v>
      </c>
      <c r="B73" s="28" t="s">
        <v>146</v>
      </c>
      <c r="C73" s="28">
        <v>2360.2</v>
      </c>
      <c r="D73" s="28">
        <v>1635.24</v>
      </c>
      <c r="E73" s="28">
        <v>69.28</v>
      </c>
      <c r="I73" s="28" t="s">
        <v>29</v>
      </c>
      <c r="J73" s="28" t="s">
        <v>110</v>
      </c>
      <c r="K73" s="28">
        <v>0</v>
      </c>
      <c r="L73" s="28">
        <v>-206</v>
      </c>
      <c r="M73" s="28">
        <v>0</v>
      </c>
    </row>
    <row r="74" spans="1:13" ht="12.75">
      <c r="A74" s="28" t="s">
        <v>19</v>
      </c>
      <c r="B74" s="28" t="s">
        <v>101</v>
      </c>
      <c r="C74" s="28">
        <v>2252</v>
      </c>
      <c r="D74" s="28">
        <v>3649.35</v>
      </c>
      <c r="E74" s="28">
        <v>162.05</v>
      </c>
      <c r="I74" s="28"/>
      <c r="J74" s="28"/>
      <c r="K74" s="28"/>
      <c r="L74" s="28"/>
      <c r="M74" s="28"/>
    </row>
    <row r="75" spans="1:5" ht="12.75">
      <c r="A75" s="28" t="s">
        <v>40</v>
      </c>
      <c r="B75" s="28" t="s">
        <v>147</v>
      </c>
      <c r="C75" s="28">
        <v>2252</v>
      </c>
      <c r="D75" s="28">
        <v>3649.35</v>
      </c>
      <c r="E75" s="28">
        <v>162.05</v>
      </c>
    </row>
    <row r="76" spans="1:5" ht="12.75">
      <c r="A76" s="28" t="s">
        <v>30</v>
      </c>
      <c r="B76" s="28" t="s">
        <v>102</v>
      </c>
      <c r="C76" s="28">
        <v>7503.1</v>
      </c>
      <c r="D76" s="28">
        <v>2062.53</v>
      </c>
      <c r="E76" s="28">
        <v>27.49</v>
      </c>
    </row>
    <row r="77" spans="1:5" ht="12.75">
      <c r="A77" s="28" t="s">
        <v>148</v>
      </c>
      <c r="B77" s="28" t="s">
        <v>149</v>
      </c>
      <c r="C77" s="28">
        <v>2257.5</v>
      </c>
      <c r="D77" s="28">
        <v>587.29</v>
      </c>
      <c r="E77" s="28">
        <v>26.02</v>
      </c>
    </row>
    <row r="78" spans="1:5" ht="12.75">
      <c r="A78" s="28" t="s">
        <v>150</v>
      </c>
      <c r="B78" s="28" t="s">
        <v>151</v>
      </c>
      <c r="C78" s="28">
        <v>5245.6</v>
      </c>
      <c r="D78" s="28">
        <v>1475.24</v>
      </c>
      <c r="E78" s="28">
        <v>28.12</v>
      </c>
    </row>
    <row r="79" spans="1:5" ht="12.75">
      <c r="A79" s="28" t="s">
        <v>20</v>
      </c>
      <c r="B79" s="28" t="s">
        <v>103</v>
      </c>
      <c r="C79" s="28">
        <v>45460</v>
      </c>
      <c r="D79" s="28">
        <v>29846.79</v>
      </c>
      <c r="E79" s="28">
        <v>65.66</v>
      </c>
    </row>
    <row r="80" spans="1:5" ht="12.75">
      <c r="A80" s="28" t="s">
        <v>152</v>
      </c>
      <c r="B80" s="28" t="s">
        <v>153</v>
      </c>
      <c r="C80" s="28">
        <v>36215</v>
      </c>
      <c r="D80" s="28">
        <v>26754.17</v>
      </c>
      <c r="E80" s="28">
        <v>73.88</v>
      </c>
    </row>
    <row r="81" spans="1:5" ht="12.75">
      <c r="A81" s="28" t="s">
        <v>154</v>
      </c>
      <c r="B81" s="28" t="s">
        <v>155</v>
      </c>
      <c r="C81" s="28">
        <v>8864</v>
      </c>
      <c r="D81" s="28">
        <v>1494.21</v>
      </c>
      <c r="E81" s="28">
        <v>16.86</v>
      </c>
    </row>
    <row r="82" spans="1:5" ht="12.75">
      <c r="A82" s="28" t="s">
        <v>156</v>
      </c>
      <c r="B82" s="28" t="s">
        <v>157</v>
      </c>
      <c r="C82" s="28">
        <v>381</v>
      </c>
      <c r="D82" s="28">
        <v>1598.41</v>
      </c>
      <c r="E82" s="28">
        <v>419.53</v>
      </c>
    </row>
    <row r="83" spans="1:5" ht="12.75">
      <c r="A83" s="28" t="s">
        <v>21</v>
      </c>
      <c r="B83" s="28" t="s">
        <v>104</v>
      </c>
      <c r="C83" s="28">
        <v>1065</v>
      </c>
      <c r="D83" s="28">
        <v>3440.93</v>
      </c>
      <c r="E83" s="28">
        <v>323.09</v>
      </c>
    </row>
    <row r="84" spans="1:5" ht="12.75">
      <c r="A84" s="28" t="s">
        <v>22</v>
      </c>
      <c r="B84" s="28" t="s">
        <v>105</v>
      </c>
      <c r="C84" s="28">
        <v>34.1</v>
      </c>
      <c r="D84" s="28">
        <v>832.36</v>
      </c>
      <c r="E84" s="28">
        <v>2440.94</v>
      </c>
    </row>
    <row r="85" spans="1:5" ht="12.75">
      <c r="A85" s="28" t="s">
        <v>23</v>
      </c>
      <c r="B85" s="28" t="s">
        <v>106</v>
      </c>
      <c r="C85" s="28">
        <v>2285254.71</v>
      </c>
      <c r="D85" s="28">
        <v>1518791.96</v>
      </c>
      <c r="E85" s="28">
        <v>66.46</v>
      </c>
    </row>
    <row r="86" spans="1:5" ht="12.75">
      <c r="A86" s="28" t="s">
        <v>107</v>
      </c>
      <c r="B86" s="28" t="s">
        <v>108</v>
      </c>
      <c r="C86" s="28">
        <v>2280828.25</v>
      </c>
      <c r="D86" s="28">
        <v>1514927.56</v>
      </c>
      <c r="E86" s="28">
        <v>66.42</v>
      </c>
    </row>
    <row r="87" spans="1:5" ht="12.75">
      <c r="A87" s="28" t="s">
        <v>24</v>
      </c>
      <c r="B87" s="28" t="s">
        <v>158</v>
      </c>
      <c r="C87" s="28">
        <v>222742.8</v>
      </c>
      <c r="D87" s="28">
        <v>174852</v>
      </c>
      <c r="E87" s="28">
        <v>78.5</v>
      </c>
    </row>
    <row r="88" spans="1:5" ht="12.75">
      <c r="A88" s="28" t="s">
        <v>25</v>
      </c>
      <c r="B88" s="28" t="s">
        <v>159</v>
      </c>
      <c r="C88" s="28">
        <v>381291.28</v>
      </c>
      <c r="D88" s="28">
        <v>213283.23</v>
      </c>
      <c r="E88" s="28">
        <v>55.94</v>
      </c>
    </row>
    <row r="89" spans="1:5" ht="12.75">
      <c r="A89" s="28" t="s">
        <v>26</v>
      </c>
      <c r="B89" s="28" t="s">
        <v>160</v>
      </c>
      <c r="C89" s="28">
        <v>895772.26</v>
      </c>
      <c r="D89" s="28">
        <v>668243.92</v>
      </c>
      <c r="E89" s="28">
        <v>74.6</v>
      </c>
    </row>
    <row r="90" spans="1:5" ht="12.75">
      <c r="A90" s="28" t="s">
        <v>27</v>
      </c>
      <c r="B90" s="28" t="s">
        <v>161</v>
      </c>
      <c r="C90" s="28">
        <v>687955.09</v>
      </c>
      <c r="D90" s="28">
        <v>411758.63</v>
      </c>
      <c r="E90" s="28">
        <v>59.85</v>
      </c>
    </row>
    <row r="91" spans="1:5" ht="12.75">
      <c r="A91" s="28" t="s">
        <v>162</v>
      </c>
      <c r="B91" s="28" t="s">
        <v>163</v>
      </c>
      <c r="C91" s="28">
        <v>93066.82</v>
      </c>
      <c r="D91" s="28">
        <v>46789.79</v>
      </c>
      <c r="E91" s="28">
        <v>50.28</v>
      </c>
    </row>
    <row r="92" spans="1:5" ht="12.75">
      <c r="A92" s="28" t="s">
        <v>28</v>
      </c>
      <c r="B92" s="28" t="s">
        <v>109</v>
      </c>
      <c r="C92" s="28">
        <v>4426.46</v>
      </c>
      <c r="D92" s="28">
        <v>4070.4</v>
      </c>
      <c r="E92" s="28">
        <v>91.96</v>
      </c>
    </row>
    <row r="93" spans="1:5" ht="12.75">
      <c r="A93" s="28" t="s">
        <v>29</v>
      </c>
      <c r="B93" s="28" t="s">
        <v>110</v>
      </c>
      <c r="C93" s="28">
        <v>0</v>
      </c>
      <c r="D93" s="28">
        <v>-206</v>
      </c>
      <c r="E93" s="2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pane xSplit="1" topLeftCell="B1" activePane="topRight" state="frozen"/>
      <selection pane="topLeft" activeCell="A3" sqref="A3"/>
      <selection pane="topRight" activeCell="K5" sqref="K5"/>
    </sheetView>
  </sheetViews>
  <sheetFormatPr defaultColWidth="9.00390625" defaultRowHeight="12.75"/>
  <cols>
    <col min="1" max="1" width="52.375" style="2" customWidth="1"/>
    <col min="2" max="2" width="26.625" style="1" customWidth="1"/>
    <col min="3" max="3" width="16.125" style="1" customWidth="1"/>
    <col min="4" max="4" width="20.25390625" style="1" customWidth="1"/>
    <col min="5" max="5" width="18.625" style="1" customWidth="1"/>
    <col min="6" max="6" width="17.00390625" style="1" customWidth="1"/>
    <col min="7" max="7" width="20.25390625" style="1" customWidth="1"/>
    <col min="8" max="8" width="20.25390625" style="50" customWidth="1"/>
    <col min="9" max="9" width="18.625" style="50" customWidth="1"/>
    <col min="10" max="11" width="15.00390625" style="1" customWidth="1"/>
    <col min="12" max="12" width="9.125" style="1" customWidth="1"/>
    <col min="13" max="13" width="13.125" style="1" bestFit="1" customWidth="1"/>
    <col min="14" max="16384" width="9.125" style="1" customWidth="1"/>
  </cols>
  <sheetData>
    <row r="1" spans="1:11" ht="46.5" customHeight="1">
      <c r="A1" s="38" t="s">
        <v>117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6" customFormat="1" ht="15.75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6" customFormat="1" ht="126" customHeight="1">
      <c r="A3" s="7" t="s">
        <v>0</v>
      </c>
      <c r="B3" s="7" t="s">
        <v>1</v>
      </c>
      <c r="C3" s="7" t="s">
        <v>41</v>
      </c>
      <c r="D3" s="7" t="s">
        <v>42</v>
      </c>
      <c r="E3" s="7" t="s">
        <v>118</v>
      </c>
      <c r="F3" s="7" t="s">
        <v>43</v>
      </c>
      <c r="G3" s="7" t="s">
        <v>32</v>
      </c>
      <c r="H3" s="44" t="s">
        <v>33</v>
      </c>
      <c r="I3" s="44" t="s">
        <v>119</v>
      </c>
      <c r="J3" s="7" t="s">
        <v>34</v>
      </c>
      <c r="K3" s="7" t="s">
        <v>44</v>
      </c>
    </row>
    <row r="4" spans="1:11" s="6" customFormat="1" ht="18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44">
        <v>8</v>
      </c>
      <c r="I4" s="44">
        <v>9</v>
      </c>
      <c r="J4" s="7">
        <v>10</v>
      </c>
      <c r="K4" s="7">
        <v>11</v>
      </c>
    </row>
    <row r="5" spans="1:11" s="15" customFormat="1" ht="31.5" customHeight="1">
      <c r="A5" s="19" t="s">
        <v>45</v>
      </c>
      <c r="B5" s="12"/>
      <c r="C5" s="16">
        <v>2152638.89573</v>
      </c>
      <c r="D5" s="13">
        <f>D7+D38</f>
        <v>2467111.1</v>
      </c>
      <c r="E5" s="13">
        <f>E7+E38</f>
        <v>1747638</v>
      </c>
      <c r="F5" s="14">
        <f aca="true" t="shared" si="0" ref="F5:F44">E5/D5</f>
        <v>0.7083742600809505</v>
      </c>
      <c r="G5" s="29">
        <v>2244871.3</v>
      </c>
      <c r="H5" s="45">
        <f>H7+H38</f>
        <v>3005350.91</v>
      </c>
      <c r="I5" s="45">
        <f>I7+I38</f>
        <v>1979901.0699999998</v>
      </c>
      <c r="J5" s="14">
        <f aca="true" t="shared" si="1" ref="J5:J18">I5/H5</f>
        <v>0.6587919778060126</v>
      </c>
      <c r="K5" s="14">
        <f aca="true" t="shared" si="2" ref="K5:K18">E5/I5</f>
        <v>0.882689557817149</v>
      </c>
    </row>
    <row r="6" spans="1:11" s="6" customFormat="1" ht="15.75">
      <c r="A6" s="20" t="s">
        <v>46</v>
      </c>
      <c r="B6" s="11"/>
      <c r="C6" s="4"/>
      <c r="D6" s="8"/>
      <c r="E6" s="8"/>
      <c r="F6" s="3"/>
      <c r="G6" s="4"/>
      <c r="H6" s="46"/>
      <c r="I6" s="46"/>
      <c r="J6" s="3"/>
      <c r="K6" s="3"/>
    </row>
    <row r="7" spans="1:11" s="15" customFormat="1" ht="23.25" customHeight="1">
      <c r="A7" s="19" t="s">
        <v>2</v>
      </c>
      <c r="B7" s="17" t="s">
        <v>48</v>
      </c>
      <c r="C7" s="16">
        <v>742882</v>
      </c>
      <c r="D7" s="13">
        <f>D8+D10+D12+D17+D22+D24+D32+D34+D35+D36+D37+D31</f>
        <v>743777.5000000001</v>
      </c>
      <c r="E7" s="13">
        <f>E8+E10+E12+E17+E22+E24+E32+E34+E35+E36+E37+E31+E29</f>
        <v>479653.0000000001</v>
      </c>
      <c r="F7" s="14">
        <f t="shared" si="0"/>
        <v>0.6448877520495041</v>
      </c>
      <c r="G7" s="29">
        <v>720096.2</v>
      </c>
      <c r="H7" s="45">
        <f>H8+H10+H12+H17+H22+H24+H32+H34+H35+H36+H37+H31+H29</f>
        <v>720096.2</v>
      </c>
      <c r="I7" s="47">
        <f>I8+I10+I12+I17+I22+I24+I32+I34+I35+I36+I37+I31+I29</f>
        <v>461109.1</v>
      </c>
      <c r="J7" s="31">
        <f t="shared" si="1"/>
        <v>0.6403437485158233</v>
      </c>
      <c r="K7" s="31">
        <f t="shared" si="2"/>
        <v>1.0402158621462907</v>
      </c>
    </row>
    <row r="8" spans="1:11" s="6" customFormat="1" ht="23.25" customHeight="1">
      <c r="A8" s="21" t="s">
        <v>3</v>
      </c>
      <c r="B8" s="18" t="s">
        <v>49</v>
      </c>
      <c r="C8" s="9">
        <v>321335.2</v>
      </c>
      <c r="D8" s="10">
        <v>321335.2</v>
      </c>
      <c r="E8" s="10">
        <v>229718.1</v>
      </c>
      <c r="F8" s="5">
        <f t="shared" si="0"/>
        <v>0.7148861998312043</v>
      </c>
      <c r="G8" s="32">
        <v>324961.5</v>
      </c>
      <c r="H8" s="42">
        <v>324961.5</v>
      </c>
      <c r="I8" s="42">
        <v>223417.8</v>
      </c>
      <c r="J8" s="33">
        <f t="shared" si="1"/>
        <v>0.6875208293905586</v>
      </c>
      <c r="K8" s="33">
        <f t="shared" si="2"/>
        <v>1.02819963315367</v>
      </c>
    </row>
    <row r="9" spans="1:11" s="6" customFormat="1" ht="23.25" customHeight="1">
      <c r="A9" s="21" t="s">
        <v>35</v>
      </c>
      <c r="B9" s="18" t="s">
        <v>50</v>
      </c>
      <c r="C9" s="9">
        <v>321335.2</v>
      </c>
      <c r="D9" s="10">
        <v>321335.2</v>
      </c>
      <c r="E9" s="10">
        <v>229718.1</v>
      </c>
      <c r="F9" s="3">
        <f t="shared" si="0"/>
        <v>0.7148861998312043</v>
      </c>
      <c r="G9" s="32">
        <v>324961.5</v>
      </c>
      <c r="H9" s="42">
        <v>324961.5</v>
      </c>
      <c r="I9" s="42">
        <v>223417.8</v>
      </c>
      <c r="J9" s="34">
        <f t="shared" si="1"/>
        <v>0.6875208293905586</v>
      </c>
      <c r="K9" s="34">
        <f t="shared" si="2"/>
        <v>1.02819963315367</v>
      </c>
    </row>
    <row r="10" spans="1:13" s="6" customFormat="1" ht="47.25">
      <c r="A10" s="21" t="s">
        <v>4</v>
      </c>
      <c r="B10" s="18" t="s">
        <v>51</v>
      </c>
      <c r="C10" s="9">
        <v>24908.3</v>
      </c>
      <c r="D10" s="10">
        <v>24908.3</v>
      </c>
      <c r="E10" s="10">
        <f>E11</f>
        <v>19071.7</v>
      </c>
      <c r="F10" s="3">
        <f t="shared" si="0"/>
        <v>0.7656765014071615</v>
      </c>
      <c r="G10" s="32">
        <v>24333.2</v>
      </c>
      <c r="H10" s="42">
        <v>24333.2</v>
      </c>
      <c r="I10" s="42">
        <v>16682.81</v>
      </c>
      <c r="J10" s="34">
        <f t="shared" si="1"/>
        <v>0.6855986882119902</v>
      </c>
      <c r="K10" s="34">
        <f t="shared" si="2"/>
        <v>1.1431947016120185</v>
      </c>
      <c r="M10" s="36"/>
    </row>
    <row r="11" spans="1:11" s="6" customFormat="1" ht="47.25">
      <c r="A11" s="21" t="s">
        <v>36</v>
      </c>
      <c r="B11" s="18" t="s">
        <v>52</v>
      </c>
      <c r="C11" s="9">
        <v>24908.3</v>
      </c>
      <c r="D11" s="10">
        <v>24908.3</v>
      </c>
      <c r="E11" s="10">
        <v>19071.7</v>
      </c>
      <c r="F11" s="3">
        <f t="shared" si="0"/>
        <v>0.7656765014071615</v>
      </c>
      <c r="G11" s="32">
        <v>24333.2</v>
      </c>
      <c r="H11" s="42">
        <v>24333.2</v>
      </c>
      <c r="I11" s="42">
        <f>I10</f>
        <v>16682.81</v>
      </c>
      <c r="J11" s="34">
        <f t="shared" si="1"/>
        <v>0.6855986882119902</v>
      </c>
      <c r="K11" s="34">
        <f t="shared" si="2"/>
        <v>1.1431947016120185</v>
      </c>
    </row>
    <row r="12" spans="1:11" s="6" customFormat="1" ht="31.5">
      <c r="A12" s="21" t="s">
        <v>5</v>
      </c>
      <c r="B12" s="18" t="s">
        <v>53</v>
      </c>
      <c r="C12" s="10">
        <v>172487.2</v>
      </c>
      <c r="D12" s="10">
        <v>172487.2</v>
      </c>
      <c r="E12" s="10">
        <v>104836.6</v>
      </c>
      <c r="F12" s="3">
        <f t="shared" si="0"/>
        <v>0.6077935058369549</v>
      </c>
      <c r="G12" s="32">
        <v>135974.2</v>
      </c>
      <c r="H12" s="42">
        <v>135974.2</v>
      </c>
      <c r="I12" s="42">
        <v>85179.52</v>
      </c>
      <c r="J12" s="34">
        <f t="shared" si="1"/>
        <v>0.6264388391327178</v>
      </c>
      <c r="K12" s="34">
        <f t="shared" si="2"/>
        <v>1.2307723734531493</v>
      </c>
    </row>
    <row r="13" spans="1:11" s="6" customFormat="1" ht="31.5">
      <c r="A13" s="21" t="s">
        <v>6</v>
      </c>
      <c r="B13" s="18" t="s">
        <v>54</v>
      </c>
      <c r="C13" s="10">
        <v>157752.6</v>
      </c>
      <c r="D13" s="10">
        <v>157752.6</v>
      </c>
      <c r="E13" s="10">
        <v>86617.5</v>
      </c>
      <c r="F13" s="3">
        <f t="shared" si="0"/>
        <v>0.549071774411325</v>
      </c>
      <c r="G13" s="32">
        <v>98000</v>
      </c>
      <c r="H13" s="42">
        <v>98000</v>
      </c>
      <c r="I13" s="42">
        <v>64751.18</v>
      </c>
      <c r="J13" s="34">
        <f t="shared" si="1"/>
        <v>0.6607263265306123</v>
      </c>
      <c r="K13" s="34">
        <f t="shared" si="2"/>
        <v>1.3376976296030436</v>
      </c>
    </row>
    <row r="14" spans="1:11" s="6" customFormat="1" ht="31.5">
      <c r="A14" s="21" t="s">
        <v>7</v>
      </c>
      <c r="B14" s="18" t="s">
        <v>55</v>
      </c>
      <c r="C14" s="10">
        <v>7700</v>
      </c>
      <c r="D14" s="10">
        <v>7700</v>
      </c>
      <c r="E14" s="10">
        <v>6279.5</v>
      </c>
      <c r="F14" s="3">
        <f t="shared" si="0"/>
        <v>0.8155194805194805</v>
      </c>
      <c r="G14" s="32">
        <v>30800</v>
      </c>
      <c r="H14" s="42">
        <v>30800</v>
      </c>
      <c r="I14" s="42">
        <v>16430.11</v>
      </c>
      <c r="J14" s="34">
        <f t="shared" si="1"/>
        <v>0.5334451298701299</v>
      </c>
      <c r="K14" s="34">
        <f t="shared" si="2"/>
        <v>0.38219464142358145</v>
      </c>
    </row>
    <row r="15" spans="1:11" s="6" customFormat="1" ht="31.5">
      <c r="A15" s="21" t="s">
        <v>8</v>
      </c>
      <c r="B15" s="18" t="s">
        <v>56</v>
      </c>
      <c r="C15" s="10">
        <v>1334.6</v>
      </c>
      <c r="D15" s="10">
        <v>1334.6</v>
      </c>
      <c r="E15" s="10">
        <v>1981</v>
      </c>
      <c r="F15" s="3">
        <f t="shared" si="0"/>
        <v>1.484339877116739</v>
      </c>
      <c r="G15" s="32">
        <v>1614.2</v>
      </c>
      <c r="H15" s="42">
        <v>1614.2</v>
      </c>
      <c r="I15" s="43">
        <v>1059.62</v>
      </c>
      <c r="J15" s="34">
        <f t="shared" si="1"/>
        <v>0.6564366249535373</v>
      </c>
      <c r="K15" s="34">
        <f t="shared" si="2"/>
        <v>1.8695381363130181</v>
      </c>
    </row>
    <row r="16" spans="1:11" s="6" customFormat="1" ht="31.5">
      <c r="A16" s="21" t="s">
        <v>9</v>
      </c>
      <c r="B16" s="18" t="s">
        <v>57</v>
      </c>
      <c r="C16" s="10">
        <v>5700</v>
      </c>
      <c r="D16" s="10">
        <v>5700</v>
      </c>
      <c r="E16" s="10">
        <v>9958.6</v>
      </c>
      <c r="F16" s="3">
        <f t="shared" si="0"/>
        <v>1.747122807017544</v>
      </c>
      <c r="G16" s="32">
        <v>5560</v>
      </c>
      <c r="H16" s="42">
        <v>5560</v>
      </c>
      <c r="I16" s="42">
        <v>2938.61</v>
      </c>
      <c r="J16" s="34">
        <f t="shared" si="1"/>
        <v>0.5285269784172663</v>
      </c>
      <c r="K16" s="34">
        <f t="shared" si="2"/>
        <v>3.38888113768074</v>
      </c>
    </row>
    <row r="17" spans="1:11" s="6" customFormat="1" ht="31.5">
      <c r="A17" s="21" t="s">
        <v>10</v>
      </c>
      <c r="B17" s="18" t="s">
        <v>58</v>
      </c>
      <c r="C17" s="10">
        <v>91994.4</v>
      </c>
      <c r="D17" s="10">
        <v>91994.4</v>
      </c>
      <c r="E17" s="10">
        <v>34617.9</v>
      </c>
      <c r="F17" s="3">
        <f t="shared" si="0"/>
        <v>0.3763044272260051</v>
      </c>
      <c r="G17" s="32">
        <v>79384.2</v>
      </c>
      <c r="H17" s="42">
        <v>79384.2</v>
      </c>
      <c r="I17" s="42">
        <v>39920.98</v>
      </c>
      <c r="J17" s="34">
        <f t="shared" si="1"/>
        <v>0.5028831933810507</v>
      </c>
      <c r="K17" s="34">
        <f t="shared" si="2"/>
        <v>0.8671605757173295</v>
      </c>
    </row>
    <row r="18" spans="1:11" s="6" customFormat="1" ht="31.5">
      <c r="A18" s="21" t="s">
        <v>11</v>
      </c>
      <c r="B18" s="18" t="s">
        <v>59</v>
      </c>
      <c r="C18" s="10">
        <v>24629.4</v>
      </c>
      <c r="D18" s="10">
        <v>24629.4</v>
      </c>
      <c r="E18" s="10">
        <v>1619.9</v>
      </c>
      <c r="F18" s="3">
        <f t="shared" si="0"/>
        <v>0.06577098914305667</v>
      </c>
      <c r="G18" s="32">
        <v>21545.9</v>
      </c>
      <c r="H18" s="42">
        <v>21545.9</v>
      </c>
      <c r="I18" s="43">
        <v>1849.39</v>
      </c>
      <c r="J18" s="34">
        <f t="shared" si="1"/>
        <v>0.08583489202121981</v>
      </c>
      <c r="K18" s="34">
        <f t="shared" si="2"/>
        <v>0.8759104353327314</v>
      </c>
    </row>
    <row r="19" spans="1:11" s="6" customFormat="1" ht="31.5">
      <c r="A19" s="21" t="s">
        <v>13</v>
      </c>
      <c r="B19" s="18" t="s">
        <v>60</v>
      </c>
      <c r="C19" s="10">
        <v>10400</v>
      </c>
      <c r="D19" s="10">
        <v>10400</v>
      </c>
      <c r="E19" s="26">
        <v>7998.1</v>
      </c>
      <c r="F19" s="3">
        <f t="shared" si="0"/>
        <v>0.769048076923077</v>
      </c>
      <c r="G19" s="32">
        <v>12600</v>
      </c>
      <c r="H19" s="42">
        <v>12600</v>
      </c>
      <c r="I19" s="42">
        <v>6554.31</v>
      </c>
      <c r="J19" s="34">
        <f aca="true" t="shared" si="3" ref="J19:J44">I19/H19</f>
        <v>0.5201833333333333</v>
      </c>
      <c r="K19" s="34">
        <f aca="true" t="shared" si="4" ref="K19:K45">E19/I19</f>
        <v>1.2202810059335003</v>
      </c>
    </row>
    <row r="20" spans="1:11" s="6" customFormat="1" ht="31.5">
      <c r="A20" s="21" t="s">
        <v>14</v>
      </c>
      <c r="B20" s="18" t="s">
        <v>61</v>
      </c>
      <c r="C20" s="10">
        <v>39108</v>
      </c>
      <c r="D20" s="10">
        <v>39108</v>
      </c>
      <c r="E20" s="25">
        <v>22969.2</v>
      </c>
      <c r="F20" s="3">
        <f t="shared" si="0"/>
        <v>0.5873274010432649</v>
      </c>
      <c r="G20" s="32">
        <v>33544.2</v>
      </c>
      <c r="H20" s="42">
        <v>33544.2</v>
      </c>
      <c r="I20" s="42">
        <v>28810.87</v>
      </c>
      <c r="J20" s="34">
        <f t="shared" si="3"/>
        <v>0.8588927444983038</v>
      </c>
      <c r="K20" s="34">
        <f t="shared" si="4"/>
        <v>0.7972407636423336</v>
      </c>
    </row>
    <row r="21" spans="1:11" s="6" customFormat="1" ht="31.5">
      <c r="A21" s="21" t="s">
        <v>15</v>
      </c>
      <c r="B21" s="18" t="s">
        <v>62</v>
      </c>
      <c r="C21" s="10">
        <v>17857</v>
      </c>
      <c r="D21" s="10">
        <v>17857</v>
      </c>
      <c r="E21" s="10">
        <v>2030.7</v>
      </c>
      <c r="F21" s="3">
        <f t="shared" si="0"/>
        <v>0.1137201097608781</v>
      </c>
      <c r="G21" s="32">
        <v>11694.1</v>
      </c>
      <c r="H21" s="42">
        <v>11694.1</v>
      </c>
      <c r="I21" s="42">
        <v>2706.41</v>
      </c>
      <c r="J21" s="34">
        <f t="shared" si="3"/>
        <v>0.2314337999504023</v>
      </c>
      <c r="K21" s="34">
        <f t="shared" si="4"/>
        <v>0.7503297726508549</v>
      </c>
    </row>
    <row r="22" spans="1:11" s="6" customFormat="1" ht="47.25">
      <c r="A22" s="21" t="s">
        <v>16</v>
      </c>
      <c r="B22" s="18" t="s">
        <v>63</v>
      </c>
      <c r="C22" s="10">
        <v>640</v>
      </c>
      <c r="D22" s="10">
        <v>640</v>
      </c>
      <c r="E22" s="10">
        <v>873.9</v>
      </c>
      <c r="F22" s="3">
        <f t="shared" si="0"/>
        <v>1.36546875</v>
      </c>
      <c r="G22" s="32">
        <v>1700</v>
      </c>
      <c r="H22" s="42">
        <v>1700</v>
      </c>
      <c r="I22" s="43">
        <v>758.69</v>
      </c>
      <c r="J22" s="34">
        <f t="shared" si="3"/>
        <v>0.44628823529411765</v>
      </c>
      <c r="K22" s="34">
        <f t="shared" si="4"/>
        <v>1.1518538533524891</v>
      </c>
    </row>
    <row r="23" spans="1:11" s="6" customFormat="1" ht="31.5">
      <c r="A23" s="21" t="s">
        <v>47</v>
      </c>
      <c r="B23" s="18" t="s">
        <v>64</v>
      </c>
      <c r="C23" s="10">
        <v>640</v>
      </c>
      <c r="D23" s="10">
        <v>640</v>
      </c>
      <c r="E23" s="10">
        <v>873.9</v>
      </c>
      <c r="F23" s="3">
        <f t="shared" si="0"/>
        <v>1.36546875</v>
      </c>
      <c r="G23" s="32">
        <v>1700</v>
      </c>
      <c r="H23" s="42">
        <v>1700</v>
      </c>
      <c r="I23" s="43">
        <v>758.69</v>
      </c>
      <c r="J23" s="34">
        <f t="shared" si="3"/>
        <v>0.44628823529411765</v>
      </c>
      <c r="K23" s="34">
        <f t="shared" si="4"/>
        <v>1.1518538533524891</v>
      </c>
    </row>
    <row r="24" spans="1:11" s="6" customFormat="1" ht="31.5">
      <c r="A24" s="21" t="s">
        <v>17</v>
      </c>
      <c r="B24" s="18" t="s">
        <v>65</v>
      </c>
      <c r="C24" s="10">
        <v>11370.5</v>
      </c>
      <c r="D24" s="10">
        <v>11370.5</v>
      </c>
      <c r="E24" s="10">
        <v>6474.8</v>
      </c>
      <c r="F24" s="3">
        <f t="shared" si="0"/>
        <v>0.5694384591706609</v>
      </c>
      <c r="G24" s="32">
        <v>10725</v>
      </c>
      <c r="H24" s="42">
        <v>10725</v>
      </c>
      <c r="I24" s="42">
        <v>7403.84</v>
      </c>
      <c r="J24" s="34">
        <f t="shared" si="3"/>
        <v>0.6903347319347319</v>
      </c>
      <c r="K24" s="34">
        <f t="shared" si="4"/>
        <v>0.8745191684315167</v>
      </c>
    </row>
    <row r="25" spans="1:11" s="6" customFormat="1" ht="47.25">
      <c r="A25" s="21" t="s">
        <v>37</v>
      </c>
      <c r="B25" s="18" t="s">
        <v>66</v>
      </c>
      <c r="C25" s="10">
        <v>11200</v>
      </c>
      <c r="D25" s="10">
        <v>11200</v>
      </c>
      <c r="E25" s="10">
        <v>6445.2</v>
      </c>
      <c r="F25" s="3">
        <f t="shared" si="0"/>
        <v>0.5754642857142857</v>
      </c>
      <c r="G25" s="32">
        <v>10535</v>
      </c>
      <c r="H25" s="42">
        <v>10535</v>
      </c>
      <c r="I25" s="42">
        <v>7381.23</v>
      </c>
      <c r="J25" s="34">
        <f t="shared" si="3"/>
        <v>0.7006388229710488</v>
      </c>
      <c r="K25" s="34">
        <f t="shared" si="4"/>
        <v>0.8731878020329945</v>
      </c>
    </row>
    <row r="26" spans="1:11" s="6" customFormat="1" ht="63">
      <c r="A26" s="21" t="s">
        <v>38</v>
      </c>
      <c r="B26" s="18" t="s">
        <v>67</v>
      </c>
      <c r="C26" s="10">
        <v>17.5</v>
      </c>
      <c r="D26" s="10">
        <v>17.5</v>
      </c>
      <c r="E26" s="10">
        <v>9.6</v>
      </c>
      <c r="F26" s="3">
        <f t="shared" si="0"/>
        <v>0.5485714285714286</v>
      </c>
      <c r="G26" s="35">
        <v>19</v>
      </c>
      <c r="H26" s="43">
        <v>19</v>
      </c>
      <c r="I26" s="43">
        <v>11.01</v>
      </c>
      <c r="J26" s="34">
        <f t="shared" si="3"/>
        <v>0.5794736842105263</v>
      </c>
      <c r="K26" s="34">
        <f t="shared" si="4"/>
        <v>0.8719346049046321</v>
      </c>
    </row>
    <row r="27" spans="1:11" s="6" customFormat="1" ht="47.25">
      <c r="A27" s="21" t="s">
        <v>39</v>
      </c>
      <c r="B27" s="18" t="s">
        <v>68</v>
      </c>
      <c r="C27" s="10">
        <v>153</v>
      </c>
      <c r="D27" s="10">
        <v>153</v>
      </c>
      <c r="E27" s="10">
        <v>20</v>
      </c>
      <c r="F27" s="3">
        <f t="shared" si="0"/>
        <v>0.13071895424836602</v>
      </c>
      <c r="G27" s="35">
        <v>171</v>
      </c>
      <c r="H27" s="43">
        <v>171</v>
      </c>
      <c r="I27" s="42">
        <v>11.6</v>
      </c>
      <c r="J27" s="34"/>
      <c r="K27" s="34"/>
    </row>
    <row r="28" spans="1:11" s="6" customFormat="1" ht="110.25">
      <c r="A28" s="21" t="s">
        <v>111</v>
      </c>
      <c r="B28" s="37" t="s">
        <v>112</v>
      </c>
      <c r="C28" s="10"/>
      <c r="D28" s="10">
        <v>3</v>
      </c>
      <c r="E28" s="10"/>
      <c r="F28" s="3"/>
      <c r="G28" s="35"/>
      <c r="H28" s="43"/>
      <c r="I28" s="42"/>
      <c r="J28" s="34"/>
      <c r="K28" s="34"/>
    </row>
    <row r="29" spans="1:11" s="6" customFormat="1" ht="47.25">
      <c r="A29" s="21" t="s">
        <v>113</v>
      </c>
      <c r="B29" s="37" t="s">
        <v>116</v>
      </c>
      <c r="C29" s="10"/>
      <c r="D29" s="10"/>
      <c r="E29" s="10">
        <v>-39.8</v>
      </c>
      <c r="F29" s="3"/>
      <c r="G29" s="35"/>
      <c r="H29" s="43"/>
      <c r="I29" s="42"/>
      <c r="J29" s="34"/>
      <c r="K29" s="34"/>
    </row>
    <row r="30" spans="1:11" s="6" customFormat="1" ht="27" customHeight="1">
      <c r="A30" s="21" t="s">
        <v>114</v>
      </c>
      <c r="B30" s="37" t="s">
        <v>115</v>
      </c>
      <c r="C30" s="10"/>
      <c r="D30" s="10"/>
      <c r="E30" s="10">
        <v>-39.8</v>
      </c>
      <c r="F30" s="3"/>
      <c r="G30" s="35"/>
      <c r="H30" s="43"/>
      <c r="I30" s="42"/>
      <c r="J30" s="34"/>
      <c r="K30" s="34"/>
    </row>
    <row r="31" spans="1:11" s="6" customFormat="1" ht="47.25">
      <c r="A31" s="21" t="s">
        <v>18</v>
      </c>
      <c r="B31" s="18" t="s">
        <v>69</v>
      </c>
      <c r="C31" s="10">
        <v>73242.8</v>
      </c>
      <c r="D31" s="10">
        <v>73242.8</v>
      </c>
      <c r="E31" s="10">
        <v>46678.9</v>
      </c>
      <c r="F31" s="3">
        <f t="shared" si="0"/>
        <v>0.6373172516615968</v>
      </c>
      <c r="G31" s="32">
        <v>86703.9</v>
      </c>
      <c r="H31" s="42">
        <v>86703.9</v>
      </c>
      <c r="I31" s="42">
        <v>47913.5</v>
      </c>
      <c r="J31" s="34">
        <f t="shared" si="3"/>
        <v>0.5526106668788833</v>
      </c>
      <c r="K31" s="34">
        <f t="shared" si="4"/>
        <v>0.9742327319022823</v>
      </c>
    </row>
    <row r="32" spans="1:11" s="6" customFormat="1" ht="31.5">
      <c r="A32" s="21" t="s">
        <v>19</v>
      </c>
      <c r="B32" s="18" t="s">
        <v>70</v>
      </c>
      <c r="C32" s="10">
        <v>2252</v>
      </c>
      <c r="D32" s="10">
        <v>2252</v>
      </c>
      <c r="E32" s="10">
        <v>10208.4</v>
      </c>
      <c r="F32" s="3">
        <f t="shared" si="0"/>
        <v>4.53303730017762</v>
      </c>
      <c r="G32" s="32">
        <v>2252</v>
      </c>
      <c r="H32" s="42">
        <v>2252</v>
      </c>
      <c r="I32" s="42">
        <v>3649.35</v>
      </c>
      <c r="J32" s="34">
        <f t="shared" si="3"/>
        <v>1.6204928952042628</v>
      </c>
      <c r="K32" s="34">
        <f t="shared" si="4"/>
        <v>2.7973200706975216</v>
      </c>
    </row>
    <row r="33" spans="1:11" s="6" customFormat="1" ht="31.5">
      <c r="A33" s="21" t="s">
        <v>40</v>
      </c>
      <c r="B33" s="18" t="s">
        <v>71</v>
      </c>
      <c r="C33" s="10">
        <v>2252</v>
      </c>
      <c r="D33" s="10">
        <v>2252</v>
      </c>
      <c r="E33" s="10">
        <v>10208.4</v>
      </c>
      <c r="F33" s="3">
        <f t="shared" si="0"/>
        <v>4.53303730017762</v>
      </c>
      <c r="G33" s="32">
        <v>2252</v>
      </c>
      <c r="H33" s="42">
        <v>2252</v>
      </c>
      <c r="I33" s="42">
        <v>3649.35</v>
      </c>
      <c r="J33" s="34">
        <f t="shared" si="3"/>
        <v>1.6204928952042628</v>
      </c>
      <c r="K33" s="34">
        <f t="shared" si="4"/>
        <v>2.7973200706975216</v>
      </c>
    </row>
    <row r="34" spans="1:11" s="6" customFormat="1" ht="31.5">
      <c r="A34" s="21" t="s">
        <v>30</v>
      </c>
      <c r="B34" s="18" t="s">
        <v>72</v>
      </c>
      <c r="C34" s="10">
        <v>7599</v>
      </c>
      <c r="D34" s="10">
        <v>7599</v>
      </c>
      <c r="E34" s="10">
        <v>3069.3</v>
      </c>
      <c r="F34" s="3">
        <f t="shared" si="0"/>
        <v>0.4039084090011844</v>
      </c>
      <c r="G34" s="32">
        <v>7503.1</v>
      </c>
      <c r="H34" s="42">
        <v>7503.1</v>
      </c>
      <c r="I34" s="42">
        <v>2062.53</v>
      </c>
      <c r="J34" s="34">
        <f t="shared" si="3"/>
        <v>0.274890378643494</v>
      </c>
      <c r="K34" s="34">
        <f t="shared" si="4"/>
        <v>1.4881238091082312</v>
      </c>
    </row>
    <row r="35" spans="1:11" s="6" customFormat="1" ht="31.5">
      <c r="A35" s="21" t="s">
        <v>20</v>
      </c>
      <c r="B35" s="18" t="s">
        <v>73</v>
      </c>
      <c r="C35" s="10">
        <v>36405</v>
      </c>
      <c r="D35" s="10">
        <v>36405</v>
      </c>
      <c r="E35" s="10">
        <v>20357.9</v>
      </c>
      <c r="F35" s="3">
        <f t="shared" si="0"/>
        <v>0.5592061530009614</v>
      </c>
      <c r="G35" s="32">
        <v>45460</v>
      </c>
      <c r="H35" s="42">
        <v>45460</v>
      </c>
      <c r="I35" s="42">
        <v>29846.79</v>
      </c>
      <c r="J35" s="34">
        <f t="shared" si="3"/>
        <v>0.6565505939287286</v>
      </c>
      <c r="K35" s="34">
        <f t="shared" si="4"/>
        <v>0.6820800494793577</v>
      </c>
    </row>
    <row r="36" spans="1:11" s="6" customFormat="1" ht="31.5">
      <c r="A36" s="21" t="s">
        <v>21</v>
      </c>
      <c r="B36" s="18" t="s">
        <v>74</v>
      </c>
      <c r="C36" s="10">
        <v>607</v>
      </c>
      <c r="D36" s="10">
        <v>768.3</v>
      </c>
      <c r="E36" s="10">
        <v>2139.6</v>
      </c>
      <c r="F36" s="3">
        <f t="shared" si="0"/>
        <v>2.784849668098399</v>
      </c>
      <c r="G36" s="32">
        <v>1065</v>
      </c>
      <c r="H36" s="42">
        <v>1065</v>
      </c>
      <c r="I36" s="42">
        <v>3440.93</v>
      </c>
      <c r="J36" s="34">
        <f t="shared" si="3"/>
        <v>3.2309201877934273</v>
      </c>
      <c r="K36" s="34">
        <f t="shared" si="4"/>
        <v>0.6218086389435414</v>
      </c>
    </row>
    <row r="37" spans="1:11" s="6" customFormat="1" ht="31.5">
      <c r="A37" s="21" t="s">
        <v>22</v>
      </c>
      <c r="B37" s="18" t="s">
        <v>75</v>
      </c>
      <c r="C37" s="10">
        <v>40.6</v>
      </c>
      <c r="D37" s="10">
        <v>774.8</v>
      </c>
      <c r="E37" s="10">
        <v>1645.7</v>
      </c>
      <c r="F37" s="3">
        <f t="shared" si="0"/>
        <v>2.1240320082601962</v>
      </c>
      <c r="G37" s="35">
        <v>34.1</v>
      </c>
      <c r="H37" s="43">
        <v>34.1</v>
      </c>
      <c r="I37" s="43">
        <v>832.36</v>
      </c>
      <c r="J37" s="34">
        <f t="shared" si="3"/>
        <v>24.409384164222875</v>
      </c>
      <c r="K37" s="34">
        <f t="shared" si="4"/>
        <v>1.9771493103945408</v>
      </c>
    </row>
    <row r="38" spans="1:11" s="15" customFormat="1" ht="29.25" customHeight="1">
      <c r="A38" s="22" t="s">
        <v>23</v>
      </c>
      <c r="B38" s="23" t="s">
        <v>76</v>
      </c>
      <c r="C38" s="24">
        <v>1552408.00279</v>
      </c>
      <c r="D38" s="24">
        <f>D39+D40+D41+D42+D44+D45</f>
        <v>1723333.6</v>
      </c>
      <c r="E38" s="24">
        <f>E39+E40+E41+E42+E44+E45</f>
        <v>1267985</v>
      </c>
      <c r="F38" s="14">
        <f t="shared" si="0"/>
        <v>0.735774547655776</v>
      </c>
      <c r="G38" s="29">
        <v>1524775.1</v>
      </c>
      <c r="H38" s="45">
        <f>SUM(H39:H45)</f>
        <v>2285254.71</v>
      </c>
      <c r="I38" s="45">
        <f>SUM(I39:I45)</f>
        <v>1518791.9699999997</v>
      </c>
      <c r="J38" s="31">
        <f t="shared" si="3"/>
        <v>0.664605115287127</v>
      </c>
      <c r="K38" s="31">
        <f t="shared" si="4"/>
        <v>0.8348641716877132</v>
      </c>
    </row>
    <row r="39" spans="1:11" s="6" customFormat="1" ht="31.5">
      <c r="A39" s="21" t="s">
        <v>24</v>
      </c>
      <c r="B39" s="18" t="s">
        <v>77</v>
      </c>
      <c r="C39" s="10">
        <v>151625.9</v>
      </c>
      <c r="D39" s="10">
        <v>167967</v>
      </c>
      <c r="E39" s="10">
        <v>130060.5</v>
      </c>
      <c r="F39" s="3">
        <f t="shared" si="0"/>
        <v>0.774321741770705</v>
      </c>
      <c r="G39" s="32">
        <v>190742.8</v>
      </c>
      <c r="H39" s="42">
        <v>222742.8</v>
      </c>
      <c r="I39" s="42">
        <v>174852</v>
      </c>
      <c r="J39" s="34">
        <f t="shared" si="3"/>
        <v>0.7849950705477349</v>
      </c>
      <c r="K39" s="34">
        <f t="shared" si="4"/>
        <v>0.7438319264292087</v>
      </c>
    </row>
    <row r="40" spans="1:11" s="6" customFormat="1" ht="47.25">
      <c r="A40" s="21" t="s">
        <v>25</v>
      </c>
      <c r="B40" s="18" t="s">
        <v>78</v>
      </c>
      <c r="C40" s="10">
        <v>426558.28175</v>
      </c>
      <c r="D40" s="10">
        <v>531395.3</v>
      </c>
      <c r="E40" s="10">
        <v>397717.7</v>
      </c>
      <c r="F40" s="3">
        <f t="shared" si="0"/>
        <v>0.7484403795065556</v>
      </c>
      <c r="G40" s="32">
        <v>317972.8</v>
      </c>
      <c r="H40" s="42">
        <v>381291.28</v>
      </c>
      <c r="I40" s="42">
        <v>213283.23</v>
      </c>
      <c r="J40" s="34">
        <f t="shared" si="3"/>
        <v>0.5593708568420447</v>
      </c>
      <c r="K40" s="34">
        <f t="shared" si="4"/>
        <v>1.8647396703435146</v>
      </c>
    </row>
    <row r="41" spans="1:11" s="6" customFormat="1" ht="31.5">
      <c r="A41" s="21" t="s">
        <v>26</v>
      </c>
      <c r="B41" s="18" t="s">
        <v>79</v>
      </c>
      <c r="C41" s="10">
        <v>921374.579</v>
      </c>
      <c r="D41" s="10">
        <v>970352</v>
      </c>
      <c r="E41" s="10">
        <v>700699.7</v>
      </c>
      <c r="F41" s="3">
        <f t="shared" si="0"/>
        <v>0.7221087811433377</v>
      </c>
      <c r="G41" s="32">
        <v>906713.2</v>
      </c>
      <c r="H41" s="42">
        <v>895772.26</v>
      </c>
      <c r="I41" s="42">
        <v>668243.92</v>
      </c>
      <c r="J41" s="34">
        <f t="shared" si="3"/>
        <v>0.745997559692237</v>
      </c>
      <c r="K41" s="34">
        <f t="shared" si="4"/>
        <v>1.0485687621370352</v>
      </c>
    </row>
    <row r="42" spans="1:11" s="6" customFormat="1" ht="31.5">
      <c r="A42" s="21" t="s">
        <v>27</v>
      </c>
      <c r="B42" s="18" t="s">
        <v>80</v>
      </c>
      <c r="C42" s="10">
        <v>52698.676</v>
      </c>
      <c r="D42" s="10">
        <v>53418.7</v>
      </c>
      <c r="E42" s="10">
        <v>39589</v>
      </c>
      <c r="F42" s="3">
        <f t="shared" si="0"/>
        <v>0.7411075147841487</v>
      </c>
      <c r="G42" s="32">
        <v>28304.7</v>
      </c>
      <c r="H42" s="42">
        <v>687955.09</v>
      </c>
      <c r="I42" s="42">
        <v>411758.63</v>
      </c>
      <c r="J42" s="34">
        <f t="shared" si="3"/>
        <v>0.598525450258679</v>
      </c>
      <c r="K42" s="34">
        <f t="shared" si="4"/>
        <v>0.09614613299058238</v>
      </c>
    </row>
    <row r="43" spans="1:11" s="6" customFormat="1" ht="37.5" customHeight="1">
      <c r="A43" s="21" t="s">
        <v>162</v>
      </c>
      <c r="B43" s="18" t="s">
        <v>164</v>
      </c>
      <c r="C43" s="10"/>
      <c r="D43" s="10"/>
      <c r="E43" s="10"/>
      <c r="F43" s="3"/>
      <c r="G43" s="32"/>
      <c r="H43" s="42">
        <v>93066.82</v>
      </c>
      <c r="I43" s="42">
        <v>46789.79</v>
      </c>
      <c r="J43" s="34">
        <f t="shared" si="3"/>
        <v>0.5027547948882319</v>
      </c>
      <c r="K43" s="34"/>
    </row>
    <row r="44" spans="1:11" s="6" customFormat="1" ht="31.5">
      <c r="A44" s="22" t="s">
        <v>28</v>
      </c>
      <c r="B44" s="23" t="s">
        <v>81</v>
      </c>
      <c r="C44" s="24">
        <v>150.56604000000002</v>
      </c>
      <c r="D44" s="24">
        <v>200.6</v>
      </c>
      <c r="E44" s="24">
        <v>200.6</v>
      </c>
      <c r="F44" s="14">
        <f t="shared" si="0"/>
        <v>1</v>
      </c>
      <c r="G44" s="29" t="s">
        <v>12</v>
      </c>
      <c r="H44" s="48">
        <v>4426.46</v>
      </c>
      <c r="I44" s="48">
        <v>4070.4</v>
      </c>
      <c r="J44" s="31">
        <f t="shared" si="3"/>
        <v>0.9195610036010717</v>
      </c>
      <c r="K44" s="31">
        <f t="shared" si="4"/>
        <v>0.04928262578616352</v>
      </c>
    </row>
    <row r="45" spans="1:11" s="6" customFormat="1" ht="63">
      <c r="A45" s="22" t="s">
        <v>29</v>
      </c>
      <c r="B45" s="23" t="s">
        <v>82</v>
      </c>
      <c r="C45" s="24">
        <v>0</v>
      </c>
      <c r="D45" s="24">
        <v>0</v>
      </c>
      <c r="E45" s="24">
        <v>-282.5</v>
      </c>
      <c r="F45" s="14"/>
      <c r="G45" s="29" t="s">
        <v>12</v>
      </c>
      <c r="H45" s="45" t="s">
        <v>12</v>
      </c>
      <c r="I45" s="49">
        <v>-206</v>
      </c>
      <c r="J45" s="31"/>
      <c r="K45" s="31">
        <f t="shared" si="4"/>
        <v>1.3713592233009708</v>
      </c>
    </row>
  </sheetData>
  <sheetProtection/>
  <mergeCells count="2">
    <mergeCell ref="A1:K1"/>
    <mergeCell ref="A2:K2"/>
  </mergeCells>
  <printOptions/>
  <pageMargins left="0.7480314960629921" right="0.2755905511811024" top="0.31496062992125984" bottom="0.2755905511811024" header="0.1968503937007874" footer="0.1574803149606299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Осипов</cp:lastModifiedBy>
  <cp:lastPrinted>2021-10-29T11:36:56Z</cp:lastPrinted>
  <dcterms:created xsi:type="dcterms:W3CDTF">2018-05-11T07:06:45Z</dcterms:created>
  <dcterms:modified xsi:type="dcterms:W3CDTF">2021-10-29T11:51:31Z</dcterms:modified>
  <cp:category/>
  <cp:version/>
  <cp:contentType/>
  <cp:contentStatus/>
</cp:coreProperties>
</file>