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20250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<sst xmlns="http://schemas.openxmlformats.org/spreadsheetml/2006/main" count="42" uniqueCount="41">
  <si>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КБК</t>
  </si>
  <si>
    <t>Ед.Изм.: тыс.руб.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</si>
  <si>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</si>
  <si>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</si>
  <si>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</si>
  <si>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</si>
  <si>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</si>
  <si>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</si>
  <si>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</si>
  <si>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</si>
  <si>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</si>
  <si>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</si>
  <si>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</si>
  <si>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</si>
  <si>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Расходы</t>
  </si>
  <si>
    <t>Расходы бюджета - всего</t>
  </si>
  <si>
    <t>в том числе: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</si>
  <si>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</si>
  <si>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</si>
  <si>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</si>
  <si>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</si>
  <si>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</si>
  <si>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</si>
  <si>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</si>
  <si>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</si>
  <si>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</si>
  <si>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</si>
  <si>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</si>
  <si>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</si>
  <si>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Утвержденный план на 2022 год</t>
  </si>
  <si>
    <t>Уточненный план на 2022 год</t>
  </si>
  <si>
    <t>Месячный отчет на 01 апреля 202 года</t>
  </si>
  <si>
    <t>0,0</t>
  </si>
  <si>
    <t>% исполнения к годовому уточненному плану 2022 года</t>
  </si>
  <si>
    <t>0</t>
  </si>
  <si>
    <t>Утвержденный план на 2023 год</t>
  </si>
  <si>
    <t>Уточненный план на 2023 год</t>
  </si>
  <si>
    <t>Месячный отчет на 01 апреля 2023 года</t>
  </si>
  <si>
    <t>% исполнения к годовому уточненному плану 2023 года</t>
  </si>
  <si>
    <t>% исполнения 2023 года по сравнению с 2022 годом</t>
  </si>
  <si>
    <t>Анализ динамики исполнения расходов консолидированного бюджета муниципального района Белебеевский район Республики Башкортостан на 1 апреля 2023 года в сравнении с аналогичным периодом на 1 апреля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</si>
</sst>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0.0"/>
    <numFmt numFmtId="174" formatCode="#,##0.0"/>
    <numFmt numFmtId="175" formatCode="#,##0.00_р_."/>
    <numFmt numFmtId="176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40" fillId="0" borderId="10" xfId="52" applyNumberFormat="1" applyFont="1" applyBorder="1" applyAlignment="1">
      <alignment horizontal="center" vertical="center" shrinkToFit="1"/>
      <protection/>
    </xf>
    <xf numFmtId="4" fontId="40" fillId="0" borderId="0" xfId="52" applyNumberFormat="1" applyFont="1" applyBorder="1" applyAlignment="1">
      <alignment horizontal="center" vertical="center" shrinkToFit="1"/>
      <protection/>
    </xf>
    <xf numFmtId="173" fontId="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5" fontId="40" fillId="0" borderId="10" xfId="52" applyNumberFormat="1" applyFont="1" applyBorder="1" applyAlignment="1">
      <alignment horizontal="center" vertical="center" shrinkToFit="1"/>
      <protection/>
    </xf>
    <xf numFmtId="49" fontId="5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4" fontId="40" fillId="0" borderId="10" xfId="52" applyNumberFormat="1" applyFont="1" applyFill="1" applyBorder="1" applyAlignment="1">
      <alignment horizontal="center" vertical="center" shrinkToFit="1"/>
      <protection/>
    </xf>
    <xf numFmtId="4" fontId="40" fillId="0" borderId="0" xfId="52" applyNumberFormat="1" applyFont="1" applyFill="1" applyBorder="1" applyAlignment="1">
      <alignment horizontal="center" vertical="center" shrinkToFit="1"/>
      <protection/>
    </xf>
    <xf numFmtId="49" fontId="40" fillId="0" borderId="10" xfId="52" applyNumberFormat="1" applyFont="1" applyFill="1" applyBorder="1" applyAlignment="1">
      <alignment horizontal="center" vertical="center" shrinkToFit="1"/>
      <protection/>
    </xf>
    <xf numFmtId="0" fontId="4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9.00390625" style="9" customWidth="1"/>
    <col min="2" max="2" width="18.00390625" style="2" customWidth="1"/>
    <col min="3" max="4" width="20.25390625" style="2" customWidth="1"/>
    <col min="5" max="6" width="18.625" style="2" customWidth="1"/>
    <col min="7" max="8" width="20.25390625" style="24" customWidth="1"/>
    <col min="9" max="10" width="18.625" style="24" customWidth="1"/>
    <col min="11" max="11" width="15.00390625" style="2" customWidth="1"/>
    <col min="12" max="16384" width="9.125" style="2" customWidth="1"/>
  </cols>
  <sheetData>
    <row r="1" spans="1:11" ht="46.5" customHeight="1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6" t="s">
        <v>1</v>
      </c>
      <c r="B2" s="17"/>
      <c r="C2" s="17"/>
      <c r="D2" s="17"/>
      <c r="E2" s="17"/>
      <c r="F2" s="17"/>
      <c r="G2" s="18"/>
      <c r="H2" s="18"/>
      <c r="I2" s="18"/>
      <c r="J2" s="18"/>
      <c r="K2" s="17"/>
    </row>
    <row r="3" spans="1:11" ht="126" customHeight="1">
      <c r="A3" s="8" t="s">
        <v>14</v>
      </c>
      <c r="B3" s="8" t="s">
        <v>0</v>
      </c>
      <c r="C3" s="8" t="s">
        <v>35</v>
      </c>
      <c r="D3" s="8" t="s">
        <v>36</v>
      </c>
      <c r="E3" s="8" t="s">
        <v>37</v>
      </c>
      <c r="F3" s="8" t="s">
        <v>38</v>
      </c>
      <c r="G3" s="19" t="s">
        <v>29</v>
      </c>
      <c r="H3" s="19" t="s">
        <v>30</v>
      </c>
      <c r="I3" s="19" t="s">
        <v>31</v>
      </c>
      <c r="J3" s="19" t="s">
        <v>33</v>
      </c>
      <c r="K3" s="8" t="s">
        <v>39</v>
      </c>
    </row>
    <row r="4" spans="1:1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29.25" customHeight="1">
      <c r="A5" s="6" t="s">
        <v>15</v>
      </c>
      <c r="B5" s="4"/>
      <c r="C5" s="10">
        <f>SUM(C7:C18)</f>
        <v>2495135.139</v>
      </c>
      <c r="D5" s="10">
        <f>SUM(D7:D18)</f>
        <v>2530543.6920000003</v>
      </c>
      <c r="E5" s="15">
        <f>SUM(E7:E18)</f>
        <v>420289.19398000004</v>
      </c>
      <c r="F5" s="11">
        <f>E5/D5*100</f>
        <v>16.60865193945049</v>
      </c>
      <c r="G5" s="20">
        <f>SUM(G7:G18)</f>
        <v>2353539.9</v>
      </c>
      <c r="H5" s="20">
        <f>SUM(H7:H18)</f>
        <v>2418624.3</v>
      </c>
      <c r="I5" s="20">
        <f>SUM(I7:I18)</f>
        <v>413987.70000000007</v>
      </c>
      <c r="J5" s="21">
        <f>I5/H5*100</f>
        <v>17.11666007821058</v>
      </c>
      <c r="K5" s="12">
        <f>E5/I5</f>
        <v>1.0152214521832412</v>
      </c>
    </row>
    <row r="6" spans="1:11" ht="15.75">
      <c r="A6" s="7" t="s">
        <v>16</v>
      </c>
      <c r="B6" s="4"/>
      <c r="C6" s="3"/>
      <c r="D6" s="10"/>
      <c r="E6" s="15"/>
      <c r="F6" s="3"/>
      <c r="G6" s="22"/>
      <c r="H6" s="20"/>
      <c r="I6" s="20"/>
      <c r="J6" s="22"/>
      <c r="K6" s="1"/>
    </row>
    <row r="7" spans="1:11" ht="31.5">
      <c r="A7" s="6" t="s">
        <v>2</v>
      </c>
      <c r="B7" s="5" t="s">
        <v>17</v>
      </c>
      <c r="C7" s="10">
        <v>272578.5</v>
      </c>
      <c r="D7" s="10">
        <v>273330.466</v>
      </c>
      <c r="E7" s="15">
        <v>47991.096</v>
      </c>
      <c r="F7" s="10">
        <f aca="true" t="shared" si="0" ref="F7:F17">E7/D7*100</f>
        <v>17.55790223545735</v>
      </c>
      <c r="G7" s="20">
        <v>234346</v>
      </c>
      <c r="H7" s="20">
        <v>235292.4</v>
      </c>
      <c r="I7" s="20">
        <v>34413.5</v>
      </c>
      <c r="J7" s="20">
        <f aca="true" t="shared" si="1" ref="J7:J17">I7/H7*100</f>
        <v>14.625844268663164</v>
      </c>
      <c r="K7" s="12">
        <f aca="true" t="shared" si="2" ref="K7:K18">E7/I7</f>
        <v>1.3945427230592644</v>
      </c>
    </row>
    <row r="8" spans="1:11" ht="31.5">
      <c r="A8" s="6" t="s">
        <v>3</v>
      </c>
      <c r="B8" s="5" t="s">
        <v>18</v>
      </c>
      <c r="C8" s="10">
        <v>3094.9</v>
      </c>
      <c r="D8" s="10">
        <v>3094.9</v>
      </c>
      <c r="E8" s="15">
        <v>494.686</v>
      </c>
      <c r="F8" s="10">
        <f t="shared" si="0"/>
        <v>15.983909011599728</v>
      </c>
      <c r="G8" s="20">
        <v>2536.1</v>
      </c>
      <c r="H8" s="20">
        <v>2536.1</v>
      </c>
      <c r="I8" s="20">
        <v>348.9</v>
      </c>
      <c r="J8" s="20">
        <f t="shared" si="1"/>
        <v>13.757343953314145</v>
      </c>
      <c r="K8" s="12">
        <f t="shared" si="2"/>
        <v>1.4178446546288335</v>
      </c>
    </row>
    <row r="9" spans="1:11" ht="31.5">
      <c r="A9" s="6" t="s">
        <v>4</v>
      </c>
      <c r="B9" s="5" t="s">
        <v>19</v>
      </c>
      <c r="C9" s="10">
        <v>10020.9</v>
      </c>
      <c r="D9" s="10">
        <v>11060.9</v>
      </c>
      <c r="E9" s="15">
        <f>1800075.04*0.001</f>
        <v>1800.0750400000002</v>
      </c>
      <c r="F9" s="10">
        <f t="shared" si="0"/>
        <v>16.27421855364392</v>
      </c>
      <c r="G9" s="20">
        <v>8623.5</v>
      </c>
      <c r="H9" s="20">
        <v>8977.3</v>
      </c>
      <c r="I9" s="20">
        <v>1387.4</v>
      </c>
      <c r="J9" s="20">
        <f t="shared" si="1"/>
        <v>15.454535327993943</v>
      </c>
      <c r="K9" s="12">
        <f t="shared" si="2"/>
        <v>1.2974448897217818</v>
      </c>
    </row>
    <row r="10" spans="1:11" ht="31.5">
      <c r="A10" s="6" t="s">
        <v>5</v>
      </c>
      <c r="B10" s="5" t="s">
        <v>20</v>
      </c>
      <c r="C10" s="10">
        <v>137152.02</v>
      </c>
      <c r="D10" s="10">
        <v>140665.051</v>
      </c>
      <c r="E10" s="15">
        <f>27018339.97*0.001</f>
        <v>27018.33997</v>
      </c>
      <c r="F10" s="10">
        <f t="shared" si="0"/>
        <v>19.20757130355002</v>
      </c>
      <c r="G10" s="20">
        <v>102203.2</v>
      </c>
      <c r="H10" s="20">
        <v>114276.7</v>
      </c>
      <c r="I10" s="20">
        <v>30016</v>
      </c>
      <c r="J10" s="20">
        <f t="shared" si="1"/>
        <v>26.266071736408207</v>
      </c>
      <c r="K10" s="12">
        <f t="shared" si="2"/>
        <v>0.9001312623267591</v>
      </c>
    </row>
    <row r="11" spans="1:11" ht="31.5">
      <c r="A11" s="6" t="s">
        <v>6</v>
      </c>
      <c r="B11" s="5" t="s">
        <v>21</v>
      </c>
      <c r="C11" s="10">
        <v>145462.28</v>
      </c>
      <c r="D11" s="10">
        <v>178851.91</v>
      </c>
      <c r="E11" s="15">
        <f>13015480.9*0.001</f>
        <v>13015.4809</v>
      </c>
      <c r="F11" s="10">
        <f t="shared" si="0"/>
        <v>7.277238973852726</v>
      </c>
      <c r="G11" s="20">
        <v>278410.4</v>
      </c>
      <c r="H11" s="20">
        <v>313954.1</v>
      </c>
      <c r="I11" s="20">
        <v>11737.3</v>
      </c>
      <c r="J11" s="20">
        <f t="shared" si="1"/>
        <v>3.738540124177388</v>
      </c>
      <c r="K11" s="12">
        <f t="shared" si="2"/>
        <v>1.108899056852939</v>
      </c>
    </row>
    <row r="12" spans="1:11" ht="31.5">
      <c r="A12" s="6" t="s">
        <v>7</v>
      </c>
      <c r="B12" s="5" t="s">
        <v>22</v>
      </c>
      <c r="C12" s="10">
        <v>2923.7</v>
      </c>
      <c r="D12" s="10">
        <f>5835700*0.001</f>
        <v>5835.7</v>
      </c>
      <c r="E12" s="15">
        <f>36064.06*0.001</f>
        <v>36.06406</v>
      </c>
      <c r="F12" s="10">
        <f t="shared" si="0"/>
        <v>0.6179903010778484</v>
      </c>
      <c r="G12" s="20">
        <v>4490.1</v>
      </c>
      <c r="H12" s="20">
        <v>8119.6</v>
      </c>
      <c r="I12" s="20">
        <v>58.8</v>
      </c>
      <c r="J12" s="20">
        <f t="shared" si="1"/>
        <v>0.7241736046110645</v>
      </c>
      <c r="K12" s="12">
        <f t="shared" si="2"/>
        <v>0.6133343537414966</v>
      </c>
    </row>
    <row r="13" spans="1:11" ht="31.5">
      <c r="A13" s="6" t="s">
        <v>8</v>
      </c>
      <c r="B13" s="5" t="s">
        <v>23</v>
      </c>
      <c r="C13" s="10">
        <v>1526981.251</v>
      </c>
      <c r="D13" s="10">
        <v>1530468.94</v>
      </c>
      <c r="E13" s="15">
        <f>262427486.05*0.001</f>
        <v>262427.48605</v>
      </c>
      <c r="F13" s="10">
        <f t="shared" si="0"/>
        <v>17.14686781229288</v>
      </c>
      <c r="G13" s="20">
        <v>1375033.1</v>
      </c>
      <c r="H13" s="20">
        <v>1380357.9</v>
      </c>
      <c r="I13" s="20">
        <v>272189.2</v>
      </c>
      <c r="J13" s="20">
        <f t="shared" si="1"/>
        <v>19.71874105983673</v>
      </c>
      <c r="K13" s="12">
        <f t="shared" si="2"/>
        <v>0.9641362921453166</v>
      </c>
    </row>
    <row r="14" spans="1:11" ht="31.5">
      <c r="A14" s="6" t="s">
        <v>9</v>
      </c>
      <c r="B14" s="5" t="s">
        <v>24</v>
      </c>
      <c r="C14" s="10">
        <v>200908.15</v>
      </c>
      <c r="D14" s="10">
        <v>196629.85</v>
      </c>
      <c r="E14" s="15">
        <f>37676500.54*0.001</f>
        <v>37676.50054</v>
      </c>
      <c r="F14" s="10">
        <f t="shared" si="0"/>
        <v>19.161129675885935</v>
      </c>
      <c r="G14" s="20">
        <v>171393.2</v>
      </c>
      <c r="H14" s="20">
        <v>166229.3</v>
      </c>
      <c r="I14" s="20">
        <v>31772.3</v>
      </c>
      <c r="J14" s="20">
        <f t="shared" si="1"/>
        <v>19.113537745752403</v>
      </c>
      <c r="K14" s="12">
        <f t="shared" si="2"/>
        <v>1.1858285531736765</v>
      </c>
    </row>
    <row r="15" spans="1:11" ht="31.5">
      <c r="A15" s="6" t="s">
        <v>10</v>
      </c>
      <c r="B15" s="5" t="s">
        <v>25</v>
      </c>
      <c r="C15" s="10">
        <v>136663.414</v>
      </c>
      <c r="D15" s="10">
        <v>137405.72</v>
      </c>
      <c r="E15" s="15">
        <f>18433727.23*0.001</f>
        <v>18433.72723</v>
      </c>
      <c r="F15" s="10">
        <f t="shared" si="0"/>
        <v>13.415545750206032</v>
      </c>
      <c r="G15" s="20">
        <v>124029.9</v>
      </c>
      <c r="H15" s="20">
        <v>136382.1</v>
      </c>
      <c r="I15" s="20">
        <v>21722</v>
      </c>
      <c r="J15" s="20">
        <f t="shared" si="1"/>
        <v>15.927310108877924</v>
      </c>
      <c r="K15" s="12">
        <f t="shared" si="2"/>
        <v>0.848620165270233</v>
      </c>
    </row>
    <row r="16" spans="1:11" ht="31.5">
      <c r="A16" s="6" t="s">
        <v>11</v>
      </c>
      <c r="B16" s="5" t="s">
        <v>26</v>
      </c>
      <c r="C16" s="10">
        <v>58760.024</v>
      </c>
      <c r="D16" s="10">
        <v>52610.255</v>
      </c>
      <c r="E16" s="15">
        <f>11370805.29*0.001</f>
        <v>11370.80529</v>
      </c>
      <c r="F16" s="10">
        <f t="shared" si="0"/>
        <v>21.613286782206245</v>
      </c>
      <c r="G16" s="20">
        <v>51818.9</v>
      </c>
      <c r="H16" s="20">
        <v>51843.3</v>
      </c>
      <c r="I16" s="20">
        <v>10320.4</v>
      </c>
      <c r="J16" s="20">
        <f t="shared" si="1"/>
        <v>19.90691178995164</v>
      </c>
      <c r="K16" s="12">
        <f t="shared" si="2"/>
        <v>1.1017795133909538</v>
      </c>
    </row>
    <row r="17" spans="1:11" ht="31.5">
      <c r="A17" s="6" t="s">
        <v>12</v>
      </c>
      <c r="B17" s="5" t="s">
        <v>27</v>
      </c>
      <c r="C17" s="10">
        <v>590</v>
      </c>
      <c r="D17" s="10">
        <v>590</v>
      </c>
      <c r="E17" s="15">
        <f>24932.9*0.001</f>
        <v>24.932900000000004</v>
      </c>
      <c r="F17" s="10">
        <f t="shared" si="0"/>
        <v>4.2259152542372895</v>
      </c>
      <c r="G17" s="20">
        <v>655.5</v>
      </c>
      <c r="H17" s="20">
        <v>655.5</v>
      </c>
      <c r="I17" s="23">
        <v>21.9</v>
      </c>
      <c r="J17" s="20">
        <f t="shared" si="1"/>
        <v>3.3409610983981692</v>
      </c>
      <c r="K17" s="12">
        <f t="shared" si="2"/>
        <v>1.138488584474886</v>
      </c>
    </row>
    <row r="18" spans="1:11" ht="47.25">
      <c r="A18" s="6" t="s">
        <v>13</v>
      </c>
      <c r="B18" s="5" t="s">
        <v>28</v>
      </c>
      <c r="C18" s="10">
        <v>0</v>
      </c>
      <c r="D18" s="10">
        <v>0</v>
      </c>
      <c r="E18" s="15">
        <v>0</v>
      </c>
      <c r="F18" s="3" t="s">
        <v>34</v>
      </c>
      <c r="G18" s="20">
        <v>0</v>
      </c>
      <c r="H18" s="20">
        <v>0</v>
      </c>
      <c r="I18" s="22" t="s">
        <v>32</v>
      </c>
      <c r="J18" s="22" t="s">
        <v>34</v>
      </c>
      <c r="K18" s="12">
        <v>0</v>
      </c>
    </row>
  </sheetData>
  <sheetProtection/>
  <mergeCells count="1">
    <mergeCell ref="A1:K1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2018-05-11T07:18:46Z</cp:lastPrinted>
  <dcterms:created xsi:type="dcterms:W3CDTF">2018-05-11T07:06:45Z</dcterms:created>
  <dcterms:modified xsi:type="dcterms:W3CDTF">2023-09-21T07:55:23Z</dcterms:modified>
  <cp:category/>
  <cp:version/>
  <cp:contentType/>
  <cp:contentStatus/>
</cp:coreProperties>
</file>