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 firstSheet="7" activeTab="11"/>
  </bookViews>
  <sheets>
    <sheet name="январь 2023" sheetId="21" r:id="rId1"/>
    <sheet name="январь - февраль 2023 (2)" sheetId="22" r:id="rId2"/>
    <sheet name="январь - февраль 2023(ред.мигр)" sheetId="26" r:id="rId3"/>
    <sheet name="январь - март  2023 (4)" sheetId="25" r:id="rId4"/>
    <sheet name="январь - март  2023 (ред. мигр)" sheetId="23" r:id="rId5"/>
    <sheet name="январь -апрель  2023 (4)" sheetId="24" r:id="rId6"/>
    <sheet name="январь - май 2023 (5)" sheetId="27" r:id="rId7"/>
    <sheet name="январь - июнь 2023 (6)" sheetId="28" r:id="rId8"/>
    <sheet name="январь - июль 2023 (7)" sheetId="29" r:id="rId9"/>
    <sheet name="январь - август 2023 (8)" sheetId="30" r:id="rId10"/>
    <sheet name="январь - сентябрь 2023 (9)" sheetId="31" r:id="rId11"/>
    <sheet name="январь - октябрь  2023 (10)" sheetId="32" r:id="rId12"/>
    <sheet name="Лист2" sheetId="11" r:id="rId13"/>
  </sheets>
  <definedNames>
    <definedName name="_xlnm.Print_Titles" localSheetId="9">'январь - август 2023 (8)'!$4:$5</definedName>
    <definedName name="_xlnm.Print_Titles" localSheetId="8">'январь - июль 2023 (7)'!$4:$5</definedName>
    <definedName name="_xlnm.Print_Titles" localSheetId="7">'январь - июнь 2023 (6)'!$4:$5</definedName>
    <definedName name="_xlnm.Print_Titles" localSheetId="6">'январь - май 2023 (5)'!$4:$5</definedName>
    <definedName name="_xlnm.Print_Titles" localSheetId="3">'январь - март  2023 (4)'!$4:$5</definedName>
    <definedName name="_xlnm.Print_Titles" localSheetId="4">'январь - март  2023 (ред. мигр)'!$4:$5</definedName>
    <definedName name="_xlnm.Print_Titles" localSheetId="11">'январь - октябрь  2023 (10)'!$4:$5</definedName>
    <definedName name="_xlnm.Print_Titles" localSheetId="10">'январь - сентябрь 2023 (9)'!$4:$5</definedName>
    <definedName name="_xlnm.Print_Titles" localSheetId="1">'январь - февраль 2023 (2)'!$4:$5</definedName>
    <definedName name="_xlnm.Print_Titles" localSheetId="2">'январь - февраль 2023(ред.мигр)'!$4:$5</definedName>
    <definedName name="_xlnm.Print_Titles" localSheetId="0">'январь 2023'!$4:$5</definedName>
    <definedName name="_xlnm.Print_Titles" localSheetId="5">'январь -апрель  2023 (4)'!$4:$5</definedName>
    <definedName name="_xlnm.Print_Area" localSheetId="9">'январь - август 2023 (8)'!$A$1:$E$94</definedName>
    <definedName name="_xlnm.Print_Area" localSheetId="8">'январь - июль 2023 (7)'!$A$1:$E$94</definedName>
    <definedName name="_xlnm.Print_Area" localSheetId="7">'январь - июнь 2023 (6)'!$A$1:$E$94</definedName>
    <definedName name="_xlnm.Print_Area" localSheetId="6">'январь - май 2023 (5)'!$A$1:$E$94</definedName>
    <definedName name="_xlnm.Print_Area" localSheetId="3">'январь - март  2023 (4)'!$A$1:$E$93</definedName>
    <definedName name="_xlnm.Print_Area" localSheetId="4">'январь - март  2023 (ред. мигр)'!$A$1:$E$93</definedName>
    <definedName name="_xlnm.Print_Area" localSheetId="11">'январь - октябрь  2023 (10)'!$A$1:$E$94</definedName>
    <definedName name="_xlnm.Print_Area" localSheetId="10">'январь - сентябрь 2023 (9)'!$A$1:$E$94</definedName>
    <definedName name="_xlnm.Print_Area" localSheetId="1">'январь - февраль 2023 (2)'!$A$1:$E$93</definedName>
    <definedName name="_xlnm.Print_Area" localSheetId="2">'январь - февраль 2023(ред.мигр)'!$A$1:$E$93</definedName>
    <definedName name="_xlnm.Print_Area" localSheetId="0">'январь 2023'!$A$1:$E$93</definedName>
    <definedName name="_xlnm.Print_Area" localSheetId="5">'январь -апрель  2023 (4)'!$A$1:$E$94</definedName>
  </definedNames>
  <calcPr calcId="162913"/>
</workbook>
</file>

<file path=xl/calcChain.xml><?xml version="1.0" encoding="utf-8"?>
<calcChain xmlns="http://schemas.openxmlformats.org/spreadsheetml/2006/main">
  <c r="F43" i="32" l="1"/>
  <c r="F40" i="32"/>
  <c r="G35" i="32"/>
  <c r="F35" i="32"/>
  <c r="F9" i="32"/>
  <c r="C55" i="32" l="1"/>
  <c r="E91" i="32" l="1"/>
  <c r="E90" i="32"/>
  <c r="E89" i="32"/>
  <c r="E88" i="32"/>
  <c r="E87" i="32"/>
  <c r="E85" i="32"/>
  <c r="E84" i="32"/>
  <c r="E83" i="32"/>
  <c r="E82" i="32"/>
  <c r="E81" i="32"/>
  <c r="E78" i="32"/>
  <c r="E76" i="32"/>
  <c r="E75" i="32"/>
  <c r="F74" i="32"/>
  <c r="F73" i="32"/>
  <c r="E72" i="32"/>
  <c r="E71" i="32"/>
  <c r="D70" i="32"/>
  <c r="G61" i="32" s="1"/>
  <c r="C70" i="32"/>
  <c r="F69" i="32"/>
  <c r="E69" i="32"/>
  <c r="F68" i="32"/>
  <c r="E68" i="32"/>
  <c r="D67" i="32"/>
  <c r="C67" i="32"/>
  <c r="E67" i="32" s="1"/>
  <c r="F66" i="32"/>
  <c r="E66" i="32"/>
  <c r="F65" i="32"/>
  <c r="E65" i="32"/>
  <c r="E64" i="32"/>
  <c r="E63" i="32"/>
  <c r="E62" i="32"/>
  <c r="E61" i="32"/>
  <c r="F58" i="32"/>
  <c r="F57" i="32"/>
  <c r="D56" i="32"/>
  <c r="F56" i="32" s="1"/>
  <c r="G56" i="32"/>
  <c r="E55" i="32"/>
  <c r="H54" i="32"/>
  <c r="E54" i="32"/>
  <c r="F52" i="32"/>
  <c r="D52" i="32"/>
  <c r="C52" i="32"/>
  <c r="D51" i="32"/>
  <c r="C51" i="32"/>
  <c r="D50" i="32"/>
  <c r="C50" i="32"/>
  <c r="F50" i="32" s="1"/>
  <c r="D49" i="32"/>
  <c r="C49" i="32"/>
  <c r="G47" i="32"/>
  <c r="F47" i="32"/>
  <c r="G46" i="32"/>
  <c r="F46" i="32"/>
  <c r="E46" i="32"/>
  <c r="G45" i="32"/>
  <c r="F45" i="32"/>
  <c r="E45" i="32"/>
  <c r="G44" i="32"/>
  <c r="F44" i="32"/>
  <c r="E44" i="32"/>
  <c r="D43" i="32"/>
  <c r="D48" i="32" s="1"/>
  <c r="C43" i="32"/>
  <c r="C48" i="32" s="1"/>
  <c r="E42" i="32"/>
  <c r="G41" i="32"/>
  <c r="F41" i="32"/>
  <c r="E41" i="32"/>
  <c r="G40" i="32"/>
  <c r="E40" i="32"/>
  <c r="G39" i="32"/>
  <c r="F39" i="32"/>
  <c r="G38" i="32"/>
  <c r="F38" i="32"/>
  <c r="E38" i="32"/>
  <c r="G37" i="32"/>
  <c r="F37" i="32"/>
  <c r="E37" i="32"/>
  <c r="G36" i="32"/>
  <c r="F36" i="32"/>
  <c r="E36" i="32"/>
  <c r="E34" i="32"/>
  <c r="D34" i="32"/>
  <c r="C34" i="32"/>
  <c r="G33" i="32"/>
  <c r="F33" i="32"/>
  <c r="E33" i="32"/>
  <c r="E32" i="32"/>
  <c r="E30" i="32"/>
  <c r="F30" i="32" s="1"/>
  <c r="G29" i="32"/>
  <c r="E29" i="32"/>
  <c r="F29" i="32" s="1"/>
  <c r="G28" i="32"/>
  <c r="H28" i="32" s="1"/>
  <c r="E28" i="32"/>
  <c r="F28" i="32" s="1"/>
  <c r="E25" i="32"/>
  <c r="G24" i="32"/>
  <c r="F24" i="32"/>
  <c r="E24" i="32"/>
  <c r="E23" i="32"/>
  <c r="E20" i="32"/>
  <c r="G18" i="32"/>
  <c r="F18" i="32"/>
  <c r="E18" i="32"/>
  <c r="G17" i="32"/>
  <c r="F17" i="32"/>
  <c r="E17" i="32"/>
  <c r="G16" i="32"/>
  <c r="F16" i="32"/>
  <c r="E16" i="32"/>
  <c r="G15" i="32"/>
  <c r="F15" i="32"/>
  <c r="E15" i="32"/>
  <c r="G14" i="32"/>
  <c r="F14" i="32"/>
  <c r="E14" i="32"/>
  <c r="G12" i="32"/>
  <c r="F12" i="32"/>
  <c r="E12" i="32"/>
  <c r="G11" i="32"/>
  <c r="F11" i="32"/>
  <c r="E11" i="32"/>
  <c r="G10" i="32"/>
  <c r="F10" i="32"/>
  <c r="E10" i="32"/>
  <c r="G9" i="32"/>
  <c r="E9" i="32"/>
  <c r="F7" i="32"/>
  <c r="E7" i="32"/>
  <c r="F6" i="32"/>
  <c r="E6" i="32"/>
  <c r="F70" i="32" l="1"/>
  <c r="F51" i="32"/>
  <c r="F49" i="32"/>
  <c r="H33" i="32"/>
  <c r="F67" i="32"/>
  <c r="F48" i="32"/>
  <c r="G43" i="32"/>
  <c r="E43" i="32"/>
  <c r="F33" i="31"/>
  <c r="F36" i="31"/>
  <c r="F35" i="31"/>
  <c r="H54" i="31" l="1"/>
  <c r="D57" i="31" s="1"/>
  <c r="E91" i="31" l="1"/>
  <c r="E90" i="31"/>
  <c r="E89" i="31"/>
  <c r="E88" i="31"/>
  <c r="E87" i="31"/>
  <c r="E85" i="31"/>
  <c r="E84" i="31"/>
  <c r="E83" i="31"/>
  <c r="E82" i="31"/>
  <c r="E81" i="31"/>
  <c r="E78" i="31"/>
  <c r="E76" i="31"/>
  <c r="E75" i="31"/>
  <c r="F74" i="31"/>
  <c r="F73" i="31"/>
  <c r="E72" i="31"/>
  <c r="E71" i="31"/>
  <c r="D70" i="31"/>
  <c r="C70" i="31"/>
  <c r="F69" i="31"/>
  <c r="E69" i="31"/>
  <c r="F68" i="31"/>
  <c r="E68" i="31"/>
  <c r="D67" i="31"/>
  <c r="F67" i="31" s="1"/>
  <c r="C67" i="31"/>
  <c r="F66" i="31"/>
  <c r="E66" i="31"/>
  <c r="F65" i="31"/>
  <c r="E65" i="31"/>
  <c r="E64" i="31"/>
  <c r="E63" i="31"/>
  <c r="E62" i="31"/>
  <c r="E61" i="31"/>
  <c r="F58" i="31"/>
  <c r="F57" i="31"/>
  <c r="G56" i="31"/>
  <c r="D56" i="31"/>
  <c r="F56" i="31" s="1"/>
  <c r="C56" i="31"/>
  <c r="E55" i="31"/>
  <c r="E54" i="31"/>
  <c r="D52" i="31"/>
  <c r="C52" i="31"/>
  <c r="D51" i="31"/>
  <c r="C51" i="31"/>
  <c r="D50" i="31"/>
  <c r="C50" i="31"/>
  <c r="F50" i="31" s="1"/>
  <c r="D49" i="31"/>
  <c r="C49" i="31"/>
  <c r="G47" i="31"/>
  <c r="F47" i="31"/>
  <c r="E47" i="31"/>
  <c r="G46" i="31"/>
  <c r="F46" i="31"/>
  <c r="E46" i="31"/>
  <c r="G45" i="31"/>
  <c r="F45" i="31"/>
  <c r="E45" i="31"/>
  <c r="G44" i="31"/>
  <c r="F44" i="31"/>
  <c r="E44" i="31"/>
  <c r="D43" i="31"/>
  <c r="F43" i="31" s="1"/>
  <c r="C43" i="31"/>
  <c r="G43" i="31" s="1"/>
  <c r="E42" i="31"/>
  <c r="G41" i="31"/>
  <c r="F41" i="31"/>
  <c r="E41" i="31"/>
  <c r="G40" i="31"/>
  <c r="F40" i="31"/>
  <c r="E40" i="31"/>
  <c r="G39" i="31"/>
  <c r="F39" i="31"/>
  <c r="G38" i="31"/>
  <c r="F38" i="31"/>
  <c r="E38" i="31"/>
  <c r="G37" i="31"/>
  <c r="F37" i="31"/>
  <c r="E37" i="31"/>
  <c r="G36" i="31"/>
  <c r="E36" i="31"/>
  <c r="G35" i="31"/>
  <c r="D34" i="31"/>
  <c r="C34" i="31"/>
  <c r="G33" i="31"/>
  <c r="E33" i="31"/>
  <c r="E32" i="31"/>
  <c r="E30" i="31"/>
  <c r="F30" i="31" s="1"/>
  <c r="G29" i="31"/>
  <c r="E29" i="31"/>
  <c r="F29" i="31" s="1"/>
  <c r="G28" i="31"/>
  <c r="E28" i="31"/>
  <c r="F28" i="31" s="1"/>
  <c r="E25" i="31"/>
  <c r="G24" i="31"/>
  <c r="F24" i="31"/>
  <c r="E24" i="31"/>
  <c r="E23" i="31"/>
  <c r="E20" i="31"/>
  <c r="G18" i="31"/>
  <c r="F18" i="31"/>
  <c r="E18" i="31"/>
  <c r="G17" i="31"/>
  <c r="F17" i="31"/>
  <c r="E17" i="31"/>
  <c r="G16" i="31"/>
  <c r="F16" i="31"/>
  <c r="E16" i="31"/>
  <c r="G15" i="31"/>
  <c r="F15" i="31"/>
  <c r="E15" i="31"/>
  <c r="G14" i="31"/>
  <c r="F14" i="31"/>
  <c r="E14" i="31"/>
  <c r="G12" i="31"/>
  <c r="F12" i="31"/>
  <c r="E12" i="31"/>
  <c r="G11" i="31"/>
  <c r="F11" i="31"/>
  <c r="E11" i="31"/>
  <c r="G10" i="31"/>
  <c r="F10" i="31"/>
  <c r="E10" i="31"/>
  <c r="G9" i="31"/>
  <c r="F9" i="31"/>
  <c r="E9" i="31"/>
  <c r="F7" i="31"/>
  <c r="E7" i="31"/>
  <c r="F6" i="31"/>
  <c r="E6" i="31"/>
  <c r="F51" i="31" l="1"/>
  <c r="F49" i="31"/>
  <c r="C48" i="31"/>
  <c r="F52" i="31"/>
  <c r="E34" i="31"/>
  <c r="H33" i="31"/>
  <c r="G61" i="31"/>
  <c r="E67" i="31"/>
  <c r="H28" i="31"/>
  <c r="E43" i="31"/>
  <c r="D48" i="31"/>
  <c r="F48" i="31" s="1"/>
  <c r="F70" i="31"/>
  <c r="G35" i="30"/>
  <c r="F35" i="30"/>
  <c r="G28" i="30"/>
  <c r="G24" i="30"/>
  <c r="F24" i="30"/>
  <c r="F9" i="30"/>
  <c r="F14" i="30"/>
  <c r="F15" i="30"/>
  <c r="G9" i="30"/>
  <c r="C56" i="30" l="1"/>
  <c r="F44" i="30" l="1"/>
  <c r="E91" i="30" l="1"/>
  <c r="E90" i="30"/>
  <c r="E89" i="30"/>
  <c r="E88" i="30"/>
  <c r="E87" i="30"/>
  <c r="E85" i="30"/>
  <c r="E84" i="30"/>
  <c r="E83" i="30"/>
  <c r="E82" i="30"/>
  <c r="E81" i="30"/>
  <c r="E78" i="30"/>
  <c r="E76" i="30"/>
  <c r="E75" i="30"/>
  <c r="F74" i="30"/>
  <c r="F73" i="30"/>
  <c r="E72" i="30"/>
  <c r="E71" i="30"/>
  <c r="D70" i="30"/>
  <c r="C70" i="30"/>
  <c r="F69" i="30"/>
  <c r="E69" i="30"/>
  <c r="F68" i="30"/>
  <c r="E68" i="30"/>
  <c r="F67" i="30"/>
  <c r="D67" i="30"/>
  <c r="C67" i="30"/>
  <c r="F66" i="30"/>
  <c r="E66" i="30"/>
  <c r="F65" i="30"/>
  <c r="E65" i="30"/>
  <c r="E64" i="30"/>
  <c r="E63" i="30"/>
  <c r="E62" i="30"/>
  <c r="E61" i="30"/>
  <c r="F58" i="30"/>
  <c r="F57" i="30"/>
  <c r="G56" i="30"/>
  <c r="D56" i="30"/>
  <c r="F56" i="30" s="1"/>
  <c r="E55" i="30"/>
  <c r="E54" i="30"/>
  <c r="D52" i="30"/>
  <c r="C52" i="30"/>
  <c r="D51" i="30"/>
  <c r="C51" i="30"/>
  <c r="D50" i="30"/>
  <c r="C50" i="30"/>
  <c r="D49" i="30"/>
  <c r="C49" i="30"/>
  <c r="G47" i="30"/>
  <c r="F47" i="30"/>
  <c r="E47" i="30"/>
  <c r="G46" i="30"/>
  <c r="F46" i="30"/>
  <c r="E46" i="30"/>
  <c r="G45" i="30"/>
  <c r="F45" i="30"/>
  <c r="E45" i="30"/>
  <c r="G44" i="30"/>
  <c r="E44" i="30"/>
  <c r="D43" i="30"/>
  <c r="F43" i="30" s="1"/>
  <c r="C43" i="30"/>
  <c r="G43" i="30" s="1"/>
  <c r="E42" i="30"/>
  <c r="G41" i="30"/>
  <c r="F41" i="30"/>
  <c r="E41" i="30"/>
  <c r="G40" i="30"/>
  <c r="F40" i="30"/>
  <c r="E40" i="30"/>
  <c r="G39" i="30"/>
  <c r="F39" i="30"/>
  <c r="G38" i="30"/>
  <c r="F38" i="30"/>
  <c r="E38" i="30"/>
  <c r="G37" i="30"/>
  <c r="F37" i="30"/>
  <c r="E37" i="30"/>
  <c r="G36" i="30"/>
  <c r="F36" i="30"/>
  <c r="E36" i="30"/>
  <c r="D34" i="30"/>
  <c r="C34" i="30"/>
  <c r="G33" i="30"/>
  <c r="F33" i="30"/>
  <c r="H33" i="30" s="1"/>
  <c r="E33" i="30"/>
  <c r="E32" i="30"/>
  <c r="E30" i="30"/>
  <c r="F30" i="30" s="1"/>
  <c r="G29" i="30"/>
  <c r="H28" i="30" s="1"/>
  <c r="E29" i="30"/>
  <c r="F29" i="30" s="1"/>
  <c r="E28" i="30"/>
  <c r="F28" i="30" s="1"/>
  <c r="E25" i="30"/>
  <c r="E24" i="30"/>
  <c r="E23" i="30"/>
  <c r="E20" i="30"/>
  <c r="G18" i="30"/>
  <c r="F18" i="30"/>
  <c r="E18" i="30"/>
  <c r="G17" i="30"/>
  <c r="F17" i="30"/>
  <c r="E17" i="30"/>
  <c r="G16" i="30"/>
  <c r="F16" i="30"/>
  <c r="E16" i="30"/>
  <c r="G15" i="30"/>
  <c r="E15" i="30"/>
  <c r="G14" i="30"/>
  <c r="E14" i="30"/>
  <c r="G12" i="30"/>
  <c r="F12" i="30"/>
  <c r="E12" i="30"/>
  <c r="G11" i="30"/>
  <c r="F11" i="30"/>
  <c r="E11" i="30"/>
  <c r="G10" i="30"/>
  <c r="F10" i="30"/>
  <c r="E10" i="30"/>
  <c r="E9" i="30"/>
  <c r="F7" i="30"/>
  <c r="E7" i="30"/>
  <c r="F6" i="30"/>
  <c r="E6" i="30"/>
  <c r="F49" i="30" l="1"/>
  <c r="F51" i="30"/>
  <c r="E34" i="30"/>
  <c r="E67" i="30"/>
  <c r="G61" i="30"/>
  <c r="F70" i="30"/>
  <c r="F50" i="30"/>
  <c r="C48" i="30"/>
  <c r="F52" i="30"/>
  <c r="E43" i="30"/>
  <c r="D48" i="30"/>
  <c r="G24" i="29"/>
  <c r="F24" i="29"/>
  <c r="F48" i="30" l="1"/>
  <c r="F33" i="29"/>
  <c r="E91" i="29" l="1"/>
  <c r="E90" i="29"/>
  <c r="E89" i="29"/>
  <c r="E88" i="29"/>
  <c r="E87" i="29"/>
  <c r="E85" i="29"/>
  <c r="E84" i="29"/>
  <c r="E83" i="29"/>
  <c r="E82" i="29"/>
  <c r="E81" i="29"/>
  <c r="E78" i="29"/>
  <c r="E76" i="29"/>
  <c r="E75" i="29"/>
  <c r="F74" i="29"/>
  <c r="F73" i="29"/>
  <c r="E72" i="29"/>
  <c r="E71" i="29"/>
  <c r="D70" i="29"/>
  <c r="C70" i="29"/>
  <c r="F69" i="29"/>
  <c r="E69" i="29"/>
  <c r="F68" i="29"/>
  <c r="E68" i="29"/>
  <c r="D67" i="29"/>
  <c r="C67" i="29"/>
  <c r="F66" i="29"/>
  <c r="E66" i="29"/>
  <c r="F65" i="29"/>
  <c r="E65" i="29"/>
  <c r="E64" i="29"/>
  <c r="E63" i="29"/>
  <c r="E62" i="29"/>
  <c r="E61" i="29"/>
  <c r="F58" i="29"/>
  <c r="F57" i="29"/>
  <c r="G56" i="29"/>
  <c r="D56" i="29"/>
  <c r="F56" i="29" s="1"/>
  <c r="E55" i="29"/>
  <c r="E54" i="29"/>
  <c r="H52" i="29"/>
  <c r="G52" i="29"/>
  <c r="D52" i="29"/>
  <c r="C52" i="29"/>
  <c r="H51" i="29"/>
  <c r="G51" i="29"/>
  <c r="D51" i="29"/>
  <c r="C51" i="29"/>
  <c r="H50" i="29"/>
  <c r="G50" i="29"/>
  <c r="D50" i="29"/>
  <c r="C50" i="29"/>
  <c r="H49" i="29"/>
  <c r="G49" i="29"/>
  <c r="D49" i="29"/>
  <c r="C49" i="29"/>
  <c r="G47" i="29"/>
  <c r="F47" i="29"/>
  <c r="E47" i="29"/>
  <c r="G46" i="29"/>
  <c r="F46" i="29"/>
  <c r="E46" i="29"/>
  <c r="G45" i="29"/>
  <c r="F45" i="29"/>
  <c r="E45" i="29"/>
  <c r="G44" i="29"/>
  <c r="F44" i="29"/>
  <c r="E44" i="29"/>
  <c r="D43" i="29"/>
  <c r="H48" i="29" s="1"/>
  <c r="C43" i="29"/>
  <c r="C48" i="29" s="1"/>
  <c r="E42" i="29"/>
  <c r="G41" i="29"/>
  <c r="F41" i="29"/>
  <c r="E41" i="29"/>
  <c r="G40" i="29"/>
  <c r="F40" i="29"/>
  <c r="E40" i="29"/>
  <c r="G39" i="29"/>
  <c r="F39" i="29"/>
  <c r="G38" i="29"/>
  <c r="F38" i="29"/>
  <c r="E38" i="29"/>
  <c r="G37" i="29"/>
  <c r="F37" i="29"/>
  <c r="E37" i="29"/>
  <c r="G36" i="29"/>
  <c r="F36" i="29"/>
  <c r="E36" i="29"/>
  <c r="G35" i="29"/>
  <c r="F35" i="29"/>
  <c r="D34" i="29"/>
  <c r="C34" i="29"/>
  <c r="E34" i="29" s="1"/>
  <c r="G33" i="29"/>
  <c r="H33" i="29" s="1"/>
  <c r="E33" i="29"/>
  <c r="E32" i="29"/>
  <c r="E30" i="29"/>
  <c r="F30" i="29" s="1"/>
  <c r="G29" i="29"/>
  <c r="E29" i="29"/>
  <c r="F29" i="29" s="1"/>
  <c r="H28" i="29"/>
  <c r="G28" i="29"/>
  <c r="E28" i="29"/>
  <c r="F28" i="29" s="1"/>
  <c r="E25" i="29"/>
  <c r="E24" i="29"/>
  <c r="E23" i="29"/>
  <c r="E20" i="29"/>
  <c r="G18" i="29"/>
  <c r="F18" i="29"/>
  <c r="E18" i="29"/>
  <c r="G17" i="29"/>
  <c r="F17" i="29"/>
  <c r="E17" i="29"/>
  <c r="G16" i="29"/>
  <c r="F16" i="29"/>
  <c r="E16" i="29"/>
  <c r="G15" i="29"/>
  <c r="F15" i="29"/>
  <c r="E15" i="29"/>
  <c r="G14" i="29"/>
  <c r="F14" i="29"/>
  <c r="E14" i="29"/>
  <c r="G12" i="29"/>
  <c r="F12" i="29"/>
  <c r="E12" i="29"/>
  <c r="G11" i="29"/>
  <c r="F11" i="29"/>
  <c r="E11" i="29"/>
  <c r="G10" i="29"/>
  <c r="F10" i="29"/>
  <c r="E10" i="29"/>
  <c r="G9" i="29"/>
  <c r="F9" i="29"/>
  <c r="E9" i="29"/>
  <c r="F7" i="29"/>
  <c r="E7" i="29"/>
  <c r="F6" i="29"/>
  <c r="E6" i="29"/>
  <c r="G61" i="29" l="1"/>
  <c r="F51" i="29"/>
  <c r="F50" i="29"/>
  <c r="D48" i="29"/>
  <c r="F48" i="29" s="1"/>
  <c r="E43" i="29"/>
  <c r="F49" i="29"/>
  <c r="F52" i="29"/>
  <c r="F67" i="29"/>
  <c r="E67" i="29"/>
  <c r="F43" i="29"/>
  <c r="G43" i="29"/>
  <c r="G48" i="29"/>
  <c r="F70" i="29"/>
  <c r="F33" i="28" l="1"/>
  <c r="F36" i="28"/>
  <c r="F35" i="28"/>
  <c r="E84" i="28" l="1"/>
  <c r="G56" i="28" l="1"/>
  <c r="D56" i="28"/>
  <c r="F56" i="28" s="1"/>
  <c r="E40" i="28"/>
  <c r="F10" i="28"/>
  <c r="F7" i="28"/>
  <c r="F6" i="28"/>
  <c r="E23" i="28" l="1"/>
  <c r="E91" i="28" l="1"/>
  <c r="E90" i="28"/>
  <c r="E89" i="28"/>
  <c r="E88" i="28"/>
  <c r="E87" i="28"/>
  <c r="E85" i="28"/>
  <c r="E83" i="28"/>
  <c r="E82" i="28"/>
  <c r="E81" i="28"/>
  <c r="E78" i="28"/>
  <c r="E76" i="28"/>
  <c r="E75" i="28"/>
  <c r="F74" i="28"/>
  <c r="F73" i="28"/>
  <c r="E72" i="28"/>
  <c r="E71" i="28"/>
  <c r="D70" i="28"/>
  <c r="C70" i="28"/>
  <c r="F69" i="28"/>
  <c r="E69" i="28"/>
  <c r="F68" i="28"/>
  <c r="E68" i="28"/>
  <c r="D67" i="28"/>
  <c r="C67" i="28"/>
  <c r="F66" i="28"/>
  <c r="E66" i="28"/>
  <c r="F65" i="28"/>
  <c r="E65" i="28"/>
  <c r="E64" i="28"/>
  <c r="E63" i="28"/>
  <c r="E62" i="28"/>
  <c r="E61" i="28"/>
  <c r="F58" i="28"/>
  <c r="F57" i="28"/>
  <c r="E55" i="28"/>
  <c r="E54" i="28"/>
  <c r="H52" i="28"/>
  <c r="G52" i="28"/>
  <c r="D52" i="28"/>
  <c r="C52" i="28"/>
  <c r="H51" i="28"/>
  <c r="G51" i="28"/>
  <c r="D51" i="28"/>
  <c r="C51" i="28"/>
  <c r="H50" i="28"/>
  <c r="G50" i="28"/>
  <c r="D50" i="28"/>
  <c r="C50" i="28"/>
  <c r="H49" i="28"/>
  <c r="G49" i="28"/>
  <c r="D49" i="28"/>
  <c r="C49" i="28"/>
  <c r="G47" i="28"/>
  <c r="F47" i="28"/>
  <c r="E47" i="28"/>
  <c r="G46" i="28"/>
  <c r="F46" i="28"/>
  <c r="E46" i="28"/>
  <c r="G45" i="28"/>
  <c r="F45" i="28"/>
  <c r="E45" i="28"/>
  <c r="G44" i="28"/>
  <c r="F44" i="28"/>
  <c r="E44" i="28"/>
  <c r="D43" i="28"/>
  <c r="C43" i="28"/>
  <c r="C48" i="28" s="1"/>
  <c r="E42" i="28"/>
  <c r="G41" i="28"/>
  <c r="F41" i="28"/>
  <c r="E41" i="28"/>
  <c r="G40" i="28"/>
  <c r="F40" i="28"/>
  <c r="G39" i="28"/>
  <c r="F39" i="28"/>
  <c r="G38" i="28"/>
  <c r="F38" i="28"/>
  <c r="E38" i="28"/>
  <c r="G37" i="28"/>
  <c r="F37" i="28"/>
  <c r="E37" i="28"/>
  <c r="G36" i="28"/>
  <c r="E36" i="28"/>
  <c r="G35" i="28"/>
  <c r="D34" i="28"/>
  <c r="C34" i="28"/>
  <c r="G33" i="28"/>
  <c r="H33" i="28" s="1"/>
  <c r="E33" i="28"/>
  <c r="E32" i="28"/>
  <c r="E30" i="28"/>
  <c r="F30" i="28" s="1"/>
  <c r="G29" i="28"/>
  <c r="E29" i="28"/>
  <c r="F29" i="28" s="1"/>
  <c r="G28" i="28"/>
  <c r="E28" i="28"/>
  <c r="F28" i="28" s="1"/>
  <c r="E25" i="28"/>
  <c r="G24" i="28"/>
  <c r="F24" i="28"/>
  <c r="E24" i="28"/>
  <c r="E20" i="28"/>
  <c r="G18" i="28"/>
  <c r="F18" i="28"/>
  <c r="E18" i="28"/>
  <c r="G17" i="28"/>
  <c r="F17" i="28"/>
  <c r="E17" i="28"/>
  <c r="G16" i="28"/>
  <c r="F16" i="28"/>
  <c r="E16" i="28"/>
  <c r="G15" i="28"/>
  <c r="F15" i="28"/>
  <c r="E15" i="28"/>
  <c r="G14" i="28"/>
  <c r="F14" i="28"/>
  <c r="E14" i="28"/>
  <c r="G12" i="28"/>
  <c r="F12" i="28"/>
  <c r="E12" i="28"/>
  <c r="G11" i="28"/>
  <c r="F11" i="28"/>
  <c r="E11" i="28"/>
  <c r="G10" i="28"/>
  <c r="E10" i="28"/>
  <c r="G9" i="28"/>
  <c r="F9" i="28"/>
  <c r="E9" i="28"/>
  <c r="E7" i="28"/>
  <c r="E6" i="28"/>
  <c r="H28" i="28" l="1"/>
  <c r="D48" i="28"/>
  <c r="F43" i="28"/>
  <c r="G61" i="28"/>
  <c r="E67" i="28"/>
  <c r="F67" i="28"/>
  <c r="F52" i="28"/>
  <c r="E34" i="28"/>
  <c r="F49" i="28"/>
  <c r="F51" i="28"/>
  <c r="F50" i="28"/>
  <c r="F48" i="28"/>
  <c r="G43" i="28"/>
  <c r="G48" i="28"/>
  <c r="H48" i="28"/>
  <c r="F70" i="28"/>
  <c r="E43" i="28"/>
  <c r="G35" i="27"/>
  <c r="F35" i="27"/>
  <c r="F33" i="27"/>
  <c r="G29" i="27" l="1"/>
  <c r="G28" i="27"/>
  <c r="H28" i="27" s="1"/>
  <c r="G33" i="27" l="1"/>
  <c r="F36" i="27"/>
  <c r="E41" i="27" l="1"/>
  <c r="E91" i="27" l="1"/>
  <c r="E90" i="27"/>
  <c r="E89" i="27"/>
  <c r="E88" i="27"/>
  <c r="E87" i="27"/>
  <c r="E85" i="27"/>
  <c r="E84" i="27"/>
  <c r="E83" i="27"/>
  <c r="E82" i="27"/>
  <c r="E81" i="27"/>
  <c r="E78" i="27"/>
  <c r="E76" i="27"/>
  <c r="E75" i="27"/>
  <c r="F74" i="27"/>
  <c r="F73" i="27"/>
  <c r="E72" i="27"/>
  <c r="E71" i="27"/>
  <c r="D70" i="27"/>
  <c r="C70" i="27"/>
  <c r="F69" i="27"/>
  <c r="E69" i="27"/>
  <c r="F68" i="27"/>
  <c r="E68" i="27"/>
  <c r="D67" i="27"/>
  <c r="C67" i="27"/>
  <c r="F66" i="27"/>
  <c r="E66" i="27"/>
  <c r="F65" i="27"/>
  <c r="E65" i="27"/>
  <c r="E64" i="27"/>
  <c r="E63" i="27"/>
  <c r="E62" i="27"/>
  <c r="E61" i="27"/>
  <c r="F58" i="27"/>
  <c r="F57" i="27"/>
  <c r="G56" i="27"/>
  <c r="D56" i="27"/>
  <c r="F56" i="27" s="1"/>
  <c r="C55" i="27"/>
  <c r="E55" i="27" s="1"/>
  <c r="E54" i="27"/>
  <c r="H52" i="27"/>
  <c r="G52" i="27"/>
  <c r="D52" i="27"/>
  <c r="C52" i="27"/>
  <c r="H51" i="27"/>
  <c r="G51" i="27"/>
  <c r="D51" i="27"/>
  <c r="C51" i="27"/>
  <c r="H50" i="27"/>
  <c r="G50" i="27"/>
  <c r="D50" i="27"/>
  <c r="C50" i="27"/>
  <c r="H49" i="27"/>
  <c r="G49" i="27"/>
  <c r="D49" i="27"/>
  <c r="C49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D43" i="27"/>
  <c r="D48" i="27" s="1"/>
  <c r="C43" i="27"/>
  <c r="C48" i="27" s="1"/>
  <c r="E42" i="27"/>
  <c r="G41" i="27"/>
  <c r="F41" i="27"/>
  <c r="G40" i="27"/>
  <c r="F40" i="27"/>
  <c r="G39" i="27"/>
  <c r="F39" i="27"/>
  <c r="G38" i="27"/>
  <c r="F38" i="27"/>
  <c r="E38" i="27"/>
  <c r="G37" i="27"/>
  <c r="F37" i="27"/>
  <c r="E37" i="27"/>
  <c r="G36" i="27"/>
  <c r="E36" i="27"/>
  <c r="D34" i="27"/>
  <c r="C34" i="27"/>
  <c r="H33" i="27"/>
  <c r="E33" i="27"/>
  <c r="E32" i="27"/>
  <c r="E30" i="27"/>
  <c r="F30" i="27" s="1"/>
  <c r="E29" i="27"/>
  <c r="F29" i="27" s="1"/>
  <c r="E28" i="27"/>
  <c r="F28" i="27" s="1"/>
  <c r="E25" i="27"/>
  <c r="G24" i="27"/>
  <c r="F24" i="27"/>
  <c r="E24" i="27"/>
  <c r="E23" i="27"/>
  <c r="E20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2" i="27"/>
  <c r="F12" i="27"/>
  <c r="E12" i="27"/>
  <c r="G11" i="27"/>
  <c r="F11" i="27"/>
  <c r="E11" i="27"/>
  <c r="H10" i="27"/>
  <c r="G10" i="27"/>
  <c r="F10" i="27"/>
  <c r="E10" i="27"/>
  <c r="G9" i="27"/>
  <c r="F9" i="27"/>
  <c r="E9" i="27"/>
  <c r="F7" i="27"/>
  <c r="E7" i="27"/>
  <c r="F6" i="27"/>
  <c r="E6" i="27"/>
  <c r="F52" i="27" l="1"/>
  <c r="F43" i="27"/>
  <c r="F49" i="27"/>
  <c r="F50" i="27"/>
  <c r="F51" i="27"/>
  <c r="E34" i="27"/>
  <c r="F67" i="27"/>
  <c r="G61" i="27"/>
  <c r="F48" i="27"/>
  <c r="G43" i="27"/>
  <c r="G48" i="27"/>
  <c r="H48" i="27"/>
  <c r="E67" i="27"/>
  <c r="F70" i="27"/>
  <c r="E43" i="27"/>
  <c r="F9" i="23"/>
  <c r="C55" i="24" l="1"/>
  <c r="E54" i="24" l="1"/>
  <c r="E90" i="26" l="1"/>
  <c r="E89" i="26"/>
  <c r="E88" i="26"/>
  <c r="E87" i="26"/>
  <c r="E86" i="26"/>
  <c r="E84" i="26"/>
  <c r="E83" i="26"/>
  <c r="E82" i="26"/>
  <c r="E81" i="26"/>
  <c r="E80" i="26"/>
  <c r="E79" i="26"/>
  <c r="E77" i="26"/>
  <c r="E75" i="26"/>
  <c r="E74" i="26"/>
  <c r="F73" i="26"/>
  <c r="F72" i="26"/>
  <c r="E71" i="26"/>
  <c r="E70" i="26"/>
  <c r="D69" i="26"/>
  <c r="C69" i="26"/>
  <c r="F68" i="26"/>
  <c r="E68" i="26"/>
  <c r="F67" i="26"/>
  <c r="E67" i="26"/>
  <c r="D66" i="26"/>
  <c r="C66" i="26"/>
  <c r="F65" i="26"/>
  <c r="E65" i="26"/>
  <c r="F64" i="26"/>
  <c r="E64" i="26"/>
  <c r="E63" i="26"/>
  <c r="E62" i="26"/>
  <c r="E61" i="26"/>
  <c r="E60" i="26"/>
  <c r="F57" i="26"/>
  <c r="F56" i="26"/>
  <c r="D55" i="26"/>
  <c r="F55" i="26" s="1"/>
  <c r="C55" i="26"/>
  <c r="G55" i="26" s="1"/>
  <c r="E54" i="26"/>
  <c r="E53" i="26"/>
  <c r="H51" i="26"/>
  <c r="G51" i="26"/>
  <c r="D51" i="26"/>
  <c r="C51" i="26"/>
  <c r="H50" i="26"/>
  <c r="G50" i="26"/>
  <c r="D50" i="26"/>
  <c r="C50" i="26"/>
  <c r="H49" i="26"/>
  <c r="G49" i="26"/>
  <c r="D49" i="26"/>
  <c r="C49" i="26"/>
  <c r="H48" i="26"/>
  <c r="G48" i="26"/>
  <c r="D48" i="26"/>
  <c r="C48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D42" i="26"/>
  <c r="F42" i="26" s="1"/>
  <c r="C42" i="26"/>
  <c r="G47" i="26" s="1"/>
  <c r="E41" i="26"/>
  <c r="G40" i="26"/>
  <c r="F40" i="26"/>
  <c r="E40" i="26"/>
  <c r="G39" i="26"/>
  <c r="F39" i="26"/>
  <c r="E39" i="26"/>
  <c r="G38" i="26"/>
  <c r="F38" i="26"/>
  <c r="G37" i="26"/>
  <c r="F37" i="26"/>
  <c r="E37" i="26"/>
  <c r="G36" i="26"/>
  <c r="F36" i="26"/>
  <c r="E36" i="26"/>
  <c r="G35" i="26"/>
  <c r="F35" i="26"/>
  <c r="E35" i="26"/>
  <c r="G34" i="26"/>
  <c r="F34" i="26"/>
  <c r="D33" i="26"/>
  <c r="C33" i="26"/>
  <c r="G32" i="26"/>
  <c r="F32" i="26"/>
  <c r="E32" i="26"/>
  <c r="E31" i="26"/>
  <c r="E30" i="26"/>
  <c r="F30" i="26" s="1"/>
  <c r="G29" i="26"/>
  <c r="E29" i="26"/>
  <c r="F29" i="26" s="1"/>
  <c r="G28" i="26"/>
  <c r="H28" i="26" s="1"/>
  <c r="E28" i="26"/>
  <c r="F28" i="26" s="1"/>
  <c r="E25" i="26"/>
  <c r="G24" i="26"/>
  <c r="F24" i="26"/>
  <c r="E24" i="26"/>
  <c r="E23" i="26"/>
  <c r="E20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2" i="26"/>
  <c r="F12" i="26"/>
  <c r="E12" i="26"/>
  <c r="G11" i="26"/>
  <c r="F11" i="26"/>
  <c r="E11" i="26"/>
  <c r="H10" i="26"/>
  <c r="G10" i="26"/>
  <c r="F10" i="26"/>
  <c r="E10" i="26"/>
  <c r="G9" i="26"/>
  <c r="F9" i="26"/>
  <c r="E9" i="26"/>
  <c r="F7" i="26"/>
  <c r="E7" i="26"/>
  <c r="F6" i="26"/>
  <c r="E6" i="26"/>
  <c r="E90" i="25"/>
  <c r="E89" i="25"/>
  <c r="E88" i="25"/>
  <c r="E87" i="25"/>
  <c r="E86" i="25"/>
  <c r="E84" i="25"/>
  <c r="E83" i="25"/>
  <c r="E82" i="25"/>
  <c r="E81" i="25"/>
  <c r="E80" i="25"/>
  <c r="E79" i="25"/>
  <c r="E77" i="25"/>
  <c r="E75" i="25"/>
  <c r="E74" i="25"/>
  <c r="F73" i="25"/>
  <c r="F72" i="25"/>
  <c r="E71" i="25"/>
  <c r="E70" i="25"/>
  <c r="D69" i="25"/>
  <c r="C69" i="25"/>
  <c r="F68" i="25"/>
  <c r="E68" i="25"/>
  <c r="F67" i="25"/>
  <c r="E67" i="25"/>
  <c r="D66" i="25"/>
  <c r="G60" i="25" s="1"/>
  <c r="C66" i="25"/>
  <c r="F65" i="25"/>
  <c r="E65" i="25"/>
  <c r="F64" i="25"/>
  <c r="E64" i="25"/>
  <c r="E63" i="25"/>
  <c r="E62" i="25"/>
  <c r="E61" i="25"/>
  <c r="E60" i="25"/>
  <c r="F57" i="25"/>
  <c r="F56" i="25"/>
  <c r="G55" i="25"/>
  <c r="D55" i="25"/>
  <c r="F55" i="25" s="1"/>
  <c r="C54" i="25"/>
  <c r="E54" i="25" s="1"/>
  <c r="H51" i="25"/>
  <c r="G51" i="25"/>
  <c r="D51" i="25"/>
  <c r="F51" i="25" s="1"/>
  <c r="C51" i="25"/>
  <c r="H50" i="25"/>
  <c r="G50" i="25"/>
  <c r="D50" i="25"/>
  <c r="C50" i="25"/>
  <c r="H49" i="25"/>
  <c r="G49" i="25"/>
  <c r="D49" i="25"/>
  <c r="F49" i="25" s="1"/>
  <c r="C49" i="25"/>
  <c r="H48" i="25"/>
  <c r="G48" i="25"/>
  <c r="D48" i="25"/>
  <c r="F48" i="25" s="1"/>
  <c r="C48" i="25"/>
  <c r="G46" i="25"/>
  <c r="F46" i="25"/>
  <c r="E46" i="25"/>
  <c r="G45" i="25"/>
  <c r="F45" i="25"/>
  <c r="E45" i="25"/>
  <c r="G44" i="25"/>
  <c r="F44" i="25"/>
  <c r="E44" i="25"/>
  <c r="G43" i="25"/>
  <c r="F43" i="25"/>
  <c r="E43" i="25"/>
  <c r="F42" i="25"/>
  <c r="D42" i="25"/>
  <c r="D47" i="25" s="1"/>
  <c r="C42" i="25"/>
  <c r="C47" i="25" s="1"/>
  <c r="E41" i="25"/>
  <c r="G40" i="25"/>
  <c r="F40" i="25"/>
  <c r="E40" i="25"/>
  <c r="G39" i="25"/>
  <c r="F39" i="25"/>
  <c r="G38" i="25"/>
  <c r="F38" i="25"/>
  <c r="E38" i="25"/>
  <c r="G37" i="25"/>
  <c r="F37" i="25"/>
  <c r="E37" i="25"/>
  <c r="G36" i="25"/>
  <c r="F36" i="25"/>
  <c r="E36" i="25"/>
  <c r="G35" i="25"/>
  <c r="F35" i="25"/>
  <c r="E35" i="25"/>
  <c r="G34" i="25"/>
  <c r="F34" i="25"/>
  <c r="D33" i="25"/>
  <c r="C33" i="25"/>
  <c r="E33" i="25" s="1"/>
  <c r="G32" i="25"/>
  <c r="H32" i="25" s="1"/>
  <c r="F32" i="25"/>
  <c r="E32" i="25"/>
  <c r="E31" i="25"/>
  <c r="F30" i="25"/>
  <c r="E30" i="25"/>
  <c r="G29" i="25"/>
  <c r="E29" i="25"/>
  <c r="F29" i="25" s="1"/>
  <c r="G28" i="25"/>
  <c r="E28" i="25"/>
  <c r="F28" i="25" s="1"/>
  <c r="E25" i="25"/>
  <c r="G24" i="25"/>
  <c r="F24" i="25"/>
  <c r="E24" i="25"/>
  <c r="E23" i="25"/>
  <c r="E20" i="25"/>
  <c r="G18" i="25"/>
  <c r="F18" i="25"/>
  <c r="E18" i="25"/>
  <c r="G17" i="25"/>
  <c r="F17" i="25"/>
  <c r="E17" i="25"/>
  <c r="G16" i="25"/>
  <c r="F16" i="25"/>
  <c r="E16" i="25"/>
  <c r="G15" i="25"/>
  <c r="F15" i="25"/>
  <c r="E15" i="25"/>
  <c r="G14" i="25"/>
  <c r="F14" i="25"/>
  <c r="E14" i="25"/>
  <c r="G12" i="25"/>
  <c r="F12" i="25"/>
  <c r="E12" i="25"/>
  <c r="G11" i="25"/>
  <c r="F11" i="25"/>
  <c r="E11" i="25"/>
  <c r="H10" i="25"/>
  <c r="G10" i="25"/>
  <c r="F10" i="25"/>
  <c r="E10" i="25"/>
  <c r="G9" i="25"/>
  <c r="F9" i="25"/>
  <c r="E9" i="25"/>
  <c r="F7" i="25"/>
  <c r="E7" i="25"/>
  <c r="F6" i="25"/>
  <c r="E6" i="25"/>
  <c r="F48" i="26" l="1"/>
  <c r="H28" i="25"/>
  <c r="H32" i="26"/>
  <c r="F50" i="25"/>
  <c r="F49" i="26"/>
  <c r="F50" i="26"/>
  <c r="F51" i="26"/>
  <c r="F47" i="25"/>
  <c r="E33" i="26"/>
  <c r="G60" i="26"/>
  <c r="G42" i="26"/>
  <c r="C47" i="26"/>
  <c r="H47" i="26"/>
  <c r="F69" i="26"/>
  <c r="E42" i="26"/>
  <c r="D47" i="26"/>
  <c r="F47" i="26" s="1"/>
  <c r="F66" i="26"/>
  <c r="E66" i="26"/>
  <c r="G42" i="25"/>
  <c r="G47" i="25"/>
  <c r="F69" i="25"/>
  <c r="H47" i="25"/>
  <c r="F66" i="25"/>
  <c r="E66" i="25"/>
  <c r="E42" i="25"/>
  <c r="G33" i="24"/>
  <c r="F33" i="24"/>
  <c r="F36" i="24"/>
  <c r="G36" i="24"/>
  <c r="G35" i="24"/>
  <c r="G24" i="24"/>
  <c r="H33" i="24" l="1"/>
  <c r="F35" i="24"/>
  <c r="F37" i="24"/>
  <c r="F24" i="24" l="1"/>
  <c r="E91" i="24" l="1"/>
  <c r="E90" i="24"/>
  <c r="E89" i="24"/>
  <c r="E88" i="24"/>
  <c r="E87" i="24"/>
  <c r="E85" i="24"/>
  <c r="E84" i="24"/>
  <c r="E83" i="24"/>
  <c r="E82" i="24"/>
  <c r="E81" i="24"/>
  <c r="E78" i="24"/>
  <c r="E76" i="24"/>
  <c r="E75" i="24"/>
  <c r="F74" i="24"/>
  <c r="F73" i="24"/>
  <c r="E72" i="24"/>
  <c r="E71" i="24"/>
  <c r="D70" i="24"/>
  <c r="C70" i="24"/>
  <c r="F69" i="24"/>
  <c r="E69" i="24"/>
  <c r="F68" i="24"/>
  <c r="E68" i="24"/>
  <c r="D67" i="24"/>
  <c r="F70" i="24" s="1"/>
  <c r="C67" i="24"/>
  <c r="F66" i="24"/>
  <c r="E66" i="24"/>
  <c r="F65" i="24"/>
  <c r="E65" i="24"/>
  <c r="E64" i="24"/>
  <c r="E63" i="24"/>
  <c r="E62" i="24"/>
  <c r="E61" i="24"/>
  <c r="F58" i="24"/>
  <c r="F57" i="24"/>
  <c r="G56" i="24"/>
  <c r="D56" i="24"/>
  <c r="F56" i="24" s="1"/>
  <c r="E55" i="24"/>
  <c r="H52" i="24"/>
  <c r="G52" i="24"/>
  <c r="D52" i="24"/>
  <c r="C52" i="24"/>
  <c r="H51" i="24"/>
  <c r="G51" i="24"/>
  <c r="D51" i="24"/>
  <c r="C51" i="24"/>
  <c r="H50" i="24"/>
  <c r="G50" i="24"/>
  <c r="D50" i="24"/>
  <c r="C50" i="24"/>
  <c r="H49" i="24"/>
  <c r="G49" i="24"/>
  <c r="D49" i="24"/>
  <c r="C49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D43" i="24"/>
  <c r="D48" i="24" s="1"/>
  <c r="C43" i="24"/>
  <c r="C48" i="24" s="1"/>
  <c r="E42" i="24"/>
  <c r="G41" i="24"/>
  <c r="F41" i="24"/>
  <c r="E41" i="24"/>
  <c r="G40" i="24"/>
  <c r="F40" i="24"/>
  <c r="G39" i="24"/>
  <c r="F39" i="24"/>
  <c r="G38" i="24"/>
  <c r="F38" i="24"/>
  <c r="E38" i="24"/>
  <c r="G37" i="24"/>
  <c r="E37" i="24"/>
  <c r="E36" i="24"/>
  <c r="D34" i="24"/>
  <c r="C34" i="24"/>
  <c r="E33" i="24"/>
  <c r="E32" i="24"/>
  <c r="E30" i="24"/>
  <c r="F30" i="24" s="1"/>
  <c r="G29" i="24"/>
  <c r="E29" i="24"/>
  <c r="F29" i="24" s="1"/>
  <c r="G28" i="24"/>
  <c r="E28" i="24"/>
  <c r="E25" i="24"/>
  <c r="E24" i="24"/>
  <c r="E23" i="24"/>
  <c r="E20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2" i="24"/>
  <c r="F12" i="24"/>
  <c r="E12" i="24"/>
  <c r="G11" i="24"/>
  <c r="F11" i="24"/>
  <c r="E11" i="24"/>
  <c r="H10" i="24"/>
  <c r="G10" i="24"/>
  <c r="F10" i="24"/>
  <c r="E10" i="24"/>
  <c r="G9" i="24"/>
  <c r="F9" i="24"/>
  <c r="E9" i="24"/>
  <c r="F7" i="24"/>
  <c r="E7" i="24"/>
  <c r="F6" i="24"/>
  <c r="E6" i="24"/>
  <c r="G61" i="24" l="1"/>
  <c r="H28" i="24"/>
  <c r="F52" i="24"/>
  <c r="F43" i="24"/>
  <c r="F49" i="24"/>
  <c r="F50" i="24"/>
  <c r="F51" i="24"/>
  <c r="E34" i="24"/>
  <c r="F48" i="24"/>
  <c r="G43" i="24"/>
  <c r="G48" i="24"/>
  <c r="E67" i="24"/>
  <c r="H48" i="24"/>
  <c r="F67" i="24"/>
  <c r="E43" i="24"/>
  <c r="G34" i="23" l="1"/>
  <c r="G28" i="23" l="1"/>
  <c r="C54" i="23" l="1"/>
  <c r="F45" i="23" l="1"/>
  <c r="F44" i="23"/>
  <c r="F43" i="23"/>
  <c r="G32" i="23"/>
  <c r="F32" i="23"/>
  <c r="F36" i="23"/>
  <c r="F35" i="23"/>
  <c r="D48" i="23" l="1"/>
  <c r="E38" i="23"/>
  <c r="G34" i="22"/>
  <c r="H10" i="23" l="1"/>
  <c r="E90" i="23"/>
  <c r="E89" i="23"/>
  <c r="E88" i="23"/>
  <c r="E87" i="23"/>
  <c r="E86" i="23"/>
  <c r="E84" i="23"/>
  <c r="E83" i="23"/>
  <c r="E82" i="23"/>
  <c r="E81" i="23"/>
  <c r="E80" i="23"/>
  <c r="E79" i="23"/>
  <c r="E77" i="23"/>
  <c r="E75" i="23"/>
  <c r="E74" i="23"/>
  <c r="F73" i="23"/>
  <c r="F72" i="23"/>
  <c r="E71" i="23"/>
  <c r="E70" i="23"/>
  <c r="D69" i="23"/>
  <c r="C69" i="23"/>
  <c r="F68" i="23"/>
  <c r="E68" i="23"/>
  <c r="F67" i="23"/>
  <c r="E67" i="23"/>
  <c r="D66" i="23"/>
  <c r="F66" i="23" s="1"/>
  <c r="C66" i="23"/>
  <c r="F65" i="23"/>
  <c r="E65" i="23"/>
  <c r="F64" i="23"/>
  <c r="E64" i="23"/>
  <c r="E63" i="23"/>
  <c r="E62" i="23"/>
  <c r="E61" i="23"/>
  <c r="E60" i="23"/>
  <c r="F57" i="23"/>
  <c r="F56" i="23"/>
  <c r="G55" i="23"/>
  <c r="D55" i="23"/>
  <c r="F55" i="23" s="1"/>
  <c r="E54" i="23"/>
  <c r="H51" i="23"/>
  <c r="G51" i="23"/>
  <c r="D51" i="23"/>
  <c r="C51" i="23"/>
  <c r="H50" i="23"/>
  <c r="G50" i="23"/>
  <c r="D50" i="23"/>
  <c r="C50" i="23"/>
  <c r="H49" i="23"/>
  <c r="G49" i="23"/>
  <c r="D49" i="23"/>
  <c r="C49" i="23"/>
  <c r="H48" i="23"/>
  <c r="G48" i="23"/>
  <c r="C48" i="23"/>
  <c r="G46" i="23"/>
  <c r="F46" i="23"/>
  <c r="E46" i="23"/>
  <c r="G45" i="23"/>
  <c r="E45" i="23"/>
  <c r="G44" i="23"/>
  <c r="E44" i="23"/>
  <c r="G43" i="23"/>
  <c r="E43" i="23"/>
  <c r="D42" i="23"/>
  <c r="C42" i="23"/>
  <c r="E41" i="23"/>
  <c r="G40" i="23"/>
  <c r="F40" i="23"/>
  <c r="E40" i="23"/>
  <c r="G39" i="23"/>
  <c r="F39" i="23"/>
  <c r="G38" i="23"/>
  <c r="F38" i="23"/>
  <c r="G37" i="23"/>
  <c r="F37" i="23"/>
  <c r="E37" i="23"/>
  <c r="G36" i="23"/>
  <c r="E36" i="23"/>
  <c r="G35" i="23"/>
  <c r="E35" i="23"/>
  <c r="F34" i="23"/>
  <c r="D33" i="23"/>
  <c r="C33" i="23"/>
  <c r="E32" i="23"/>
  <c r="E31" i="23"/>
  <c r="E30" i="23"/>
  <c r="F30" i="23" s="1"/>
  <c r="G29" i="23"/>
  <c r="H28" i="23" s="1"/>
  <c r="E29" i="23"/>
  <c r="F29" i="23" s="1"/>
  <c r="E28" i="23"/>
  <c r="F28" i="23" s="1"/>
  <c r="E25" i="23"/>
  <c r="G24" i="23"/>
  <c r="F24" i="23"/>
  <c r="E24" i="23"/>
  <c r="E23" i="23"/>
  <c r="E20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2" i="23"/>
  <c r="F12" i="23"/>
  <c r="E12" i="23"/>
  <c r="G11" i="23"/>
  <c r="F11" i="23"/>
  <c r="E11" i="23"/>
  <c r="G10" i="23"/>
  <c r="F10" i="23"/>
  <c r="E10" i="23"/>
  <c r="G9" i="23"/>
  <c r="E9" i="23"/>
  <c r="F7" i="23"/>
  <c r="E7" i="23"/>
  <c r="F6" i="23"/>
  <c r="E6" i="23"/>
  <c r="F51" i="23" l="1"/>
  <c r="G47" i="23"/>
  <c r="G42" i="23"/>
  <c r="C47" i="23"/>
  <c r="F42" i="23"/>
  <c r="D47" i="23"/>
  <c r="G60" i="23"/>
  <c r="F48" i="23"/>
  <c r="F49" i="23"/>
  <c r="F50" i="23"/>
  <c r="E33" i="23"/>
  <c r="H32" i="23"/>
  <c r="H47" i="23"/>
  <c r="E66" i="23"/>
  <c r="F69" i="23"/>
  <c r="E42" i="23"/>
  <c r="F43" i="22"/>
  <c r="F47" i="23" l="1"/>
  <c r="F9" i="22"/>
  <c r="C55" i="22" l="1"/>
  <c r="G32" i="22" l="1"/>
  <c r="E11" i="22"/>
  <c r="H10" i="22" l="1"/>
  <c r="F10" i="22"/>
  <c r="E10" i="22"/>
  <c r="F24" i="22" l="1"/>
  <c r="E24" i="22"/>
  <c r="E23" i="22"/>
  <c r="E90" i="22" l="1"/>
  <c r="E89" i="22"/>
  <c r="E88" i="22"/>
  <c r="E87" i="22"/>
  <c r="E86" i="22"/>
  <c r="E84" i="22"/>
  <c r="E83" i="22"/>
  <c r="E82" i="22"/>
  <c r="E81" i="22"/>
  <c r="E80" i="22"/>
  <c r="E79" i="22"/>
  <c r="E77" i="22"/>
  <c r="E75" i="22"/>
  <c r="E74" i="22"/>
  <c r="F73" i="22"/>
  <c r="F72" i="22"/>
  <c r="E71" i="22"/>
  <c r="E70" i="22"/>
  <c r="D69" i="22"/>
  <c r="C69" i="22"/>
  <c r="F68" i="22"/>
  <c r="E68" i="22"/>
  <c r="F67" i="22"/>
  <c r="E67" i="22"/>
  <c r="D66" i="22"/>
  <c r="C66" i="22"/>
  <c r="F65" i="22"/>
  <c r="E65" i="22"/>
  <c r="F64" i="22"/>
  <c r="E64" i="22"/>
  <c r="E63" i="22"/>
  <c r="E62" i="22"/>
  <c r="E61" i="22"/>
  <c r="E60" i="22"/>
  <c r="F57" i="22"/>
  <c r="F56" i="22"/>
  <c r="D55" i="22"/>
  <c r="F55" i="22" s="1"/>
  <c r="G55" i="22"/>
  <c r="E54" i="22"/>
  <c r="E53" i="22"/>
  <c r="H51" i="22"/>
  <c r="G51" i="22"/>
  <c r="D51" i="22"/>
  <c r="C51" i="22"/>
  <c r="H50" i="22"/>
  <c r="G50" i="22"/>
  <c r="D50" i="22"/>
  <c r="C50" i="22"/>
  <c r="H49" i="22"/>
  <c r="G49" i="22"/>
  <c r="D49" i="22"/>
  <c r="C49" i="22"/>
  <c r="H48" i="22"/>
  <c r="G48" i="22"/>
  <c r="D48" i="22"/>
  <c r="C48" i="22"/>
  <c r="F48" i="22" s="1"/>
  <c r="G46" i="22"/>
  <c r="F46" i="22"/>
  <c r="E46" i="22"/>
  <c r="G45" i="22"/>
  <c r="F45" i="22"/>
  <c r="E45" i="22"/>
  <c r="G44" i="22"/>
  <c r="F44" i="22"/>
  <c r="E44" i="22"/>
  <c r="G43" i="22"/>
  <c r="E43" i="22"/>
  <c r="D42" i="22"/>
  <c r="F42" i="22" s="1"/>
  <c r="C42" i="22"/>
  <c r="G42" i="22" s="1"/>
  <c r="E41" i="22"/>
  <c r="G40" i="22"/>
  <c r="F40" i="22"/>
  <c r="E40" i="22"/>
  <c r="G39" i="22"/>
  <c r="F39" i="22"/>
  <c r="E39" i="22"/>
  <c r="G38" i="22"/>
  <c r="F38" i="22"/>
  <c r="G37" i="22"/>
  <c r="F37" i="22"/>
  <c r="E37" i="22"/>
  <c r="G36" i="22"/>
  <c r="F36" i="22"/>
  <c r="E36" i="22"/>
  <c r="G35" i="22"/>
  <c r="F35" i="22"/>
  <c r="E35" i="22"/>
  <c r="F34" i="22"/>
  <c r="D33" i="22"/>
  <c r="C33" i="22"/>
  <c r="E33" i="22" s="1"/>
  <c r="F32" i="22"/>
  <c r="E32" i="22"/>
  <c r="E31" i="22"/>
  <c r="E30" i="22"/>
  <c r="F30" i="22" s="1"/>
  <c r="G29" i="22"/>
  <c r="E29" i="22"/>
  <c r="F29" i="22" s="1"/>
  <c r="G28" i="22"/>
  <c r="E28" i="22"/>
  <c r="F28" i="22" s="1"/>
  <c r="E25" i="22"/>
  <c r="G24" i="22"/>
  <c r="E20" i="22"/>
  <c r="F18" i="22"/>
  <c r="E18" i="22"/>
  <c r="F17" i="22"/>
  <c r="E17" i="22"/>
  <c r="F16" i="22"/>
  <c r="E16" i="22"/>
  <c r="F15" i="22"/>
  <c r="E15" i="22"/>
  <c r="F14" i="22"/>
  <c r="G16" i="22"/>
  <c r="G12" i="22"/>
  <c r="F12" i="22"/>
  <c r="E12" i="22"/>
  <c r="G11" i="22"/>
  <c r="F11" i="22"/>
  <c r="G10" i="22"/>
  <c r="G9" i="22"/>
  <c r="E9" i="22"/>
  <c r="F7" i="22"/>
  <c r="E7" i="22"/>
  <c r="F6" i="22"/>
  <c r="E6" i="22"/>
  <c r="H28" i="22" l="1"/>
  <c r="G60" i="22"/>
  <c r="F49" i="22"/>
  <c r="F50" i="22"/>
  <c r="F51" i="22"/>
  <c r="H32" i="22"/>
  <c r="G18" i="22"/>
  <c r="G15" i="22"/>
  <c r="G14" i="22"/>
  <c r="G47" i="22"/>
  <c r="C47" i="22"/>
  <c r="H47" i="22"/>
  <c r="G17" i="22"/>
  <c r="E42" i="22"/>
  <c r="D47" i="22"/>
  <c r="F47" i="22" s="1"/>
  <c r="F66" i="22"/>
  <c r="E66" i="22"/>
  <c r="F69" i="22"/>
  <c r="E14" i="22"/>
  <c r="G32" i="21" l="1"/>
  <c r="F32" i="21"/>
  <c r="H32" i="21" l="1"/>
  <c r="G34" i="21"/>
  <c r="F34" i="21"/>
  <c r="F38" i="21"/>
  <c r="G36" i="21"/>
  <c r="G35" i="21"/>
  <c r="D51" i="21"/>
  <c r="D50" i="21"/>
  <c r="D49" i="21"/>
  <c r="D48" i="21"/>
  <c r="D69" i="21" l="1"/>
  <c r="D66" i="21"/>
  <c r="G60" i="21" s="1"/>
  <c r="C69" i="21"/>
  <c r="C66" i="21"/>
  <c r="C51" i="21"/>
  <c r="F51" i="21" s="1"/>
  <c r="C50" i="21"/>
  <c r="C49" i="21"/>
  <c r="C48" i="21"/>
  <c r="C42" i="21"/>
  <c r="C47" i="21" s="1"/>
  <c r="C14" i="21"/>
  <c r="G15" i="21" s="1"/>
  <c r="G9" i="21"/>
  <c r="E90" i="21"/>
  <c r="E89" i="21"/>
  <c r="E88" i="21"/>
  <c r="E87" i="21"/>
  <c r="E86" i="21"/>
  <c r="E84" i="21"/>
  <c r="E83" i="21"/>
  <c r="E82" i="21"/>
  <c r="E81" i="21"/>
  <c r="E80" i="21"/>
  <c r="E79" i="21"/>
  <c r="E77" i="21"/>
  <c r="E75" i="21"/>
  <c r="E74" i="21"/>
  <c r="F73" i="21"/>
  <c r="F72" i="21"/>
  <c r="E71" i="21"/>
  <c r="E70" i="21"/>
  <c r="F68" i="21"/>
  <c r="E68" i="21"/>
  <c r="F67" i="21"/>
  <c r="E67" i="21"/>
  <c r="F65" i="21"/>
  <c r="E65" i="21"/>
  <c r="F64" i="21"/>
  <c r="E64" i="21"/>
  <c r="E63" i="21"/>
  <c r="E62" i="21"/>
  <c r="E61" i="21"/>
  <c r="E60" i="21"/>
  <c r="F57" i="21"/>
  <c r="F56" i="21"/>
  <c r="D55" i="21"/>
  <c r="F55" i="21" s="1"/>
  <c r="C55" i="21"/>
  <c r="G55" i="21" s="1"/>
  <c r="E54" i="21"/>
  <c r="E53" i="21"/>
  <c r="H51" i="21"/>
  <c r="G51" i="21"/>
  <c r="H50" i="21"/>
  <c r="G50" i="21"/>
  <c r="F50" i="21"/>
  <c r="H49" i="21"/>
  <c r="G49" i="21"/>
  <c r="F49" i="21"/>
  <c r="H48" i="21"/>
  <c r="G48" i="21"/>
  <c r="G46" i="21"/>
  <c r="F46" i="21"/>
  <c r="E46" i="21"/>
  <c r="G45" i="21"/>
  <c r="F45" i="21"/>
  <c r="E45" i="21"/>
  <c r="G44" i="21"/>
  <c r="F44" i="21"/>
  <c r="E44" i="21"/>
  <c r="G43" i="21"/>
  <c r="F43" i="21"/>
  <c r="E43" i="21"/>
  <c r="D42" i="21"/>
  <c r="H47" i="21" s="1"/>
  <c r="G47" i="21"/>
  <c r="E41" i="21"/>
  <c r="G40" i="21"/>
  <c r="F40" i="21"/>
  <c r="E40" i="21"/>
  <c r="G39" i="21"/>
  <c r="F39" i="21"/>
  <c r="E39" i="21"/>
  <c r="G38" i="21"/>
  <c r="E38" i="21"/>
  <c r="G37" i="21"/>
  <c r="F37" i="21"/>
  <c r="E37" i="21"/>
  <c r="F36" i="21"/>
  <c r="E36" i="21"/>
  <c r="F35" i="21"/>
  <c r="E35" i="21"/>
  <c r="D33" i="21"/>
  <c r="C33" i="21"/>
  <c r="E32" i="21"/>
  <c r="E31" i="21"/>
  <c r="E30" i="21"/>
  <c r="F30" i="21" s="1"/>
  <c r="G29" i="21"/>
  <c r="E29" i="21"/>
  <c r="F29" i="21" s="1"/>
  <c r="G28" i="21"/>
  <c r="E28" i="21"/>
  <c r="F28" i="21" s="1"/>
  <c r="E25" i="21"/>
  <c r="G24" i="21"/>
  <c r="F24" i="21"/>
  <c r="E20" i="21"/>
  <c r="F18" i="21"/>
  <c r="E18" i="21"/>
  <c r="F17" i="21"/>
  <c r="E17" i="21"/>
  <c r="F16" i="21"/>
  <c r="E16" i="21"/>
  <c r="F15" i="21"/>
  <c r="E15" i="21"/>
  <c r="F14" i="21"/>
  <c r="G12" i="21"/>
  <c r="F12" i="21"/>
  <c r="E12" i="21"/>
  <c r="G11" i="21"/>
  <c r="F11" i="21"/>
  <c r="E11" i="21"/>
  <c r="H10" i="21"/>
  <c r="G10" i="21"/>
  <c r="F10" i="21"/>
  <c r="F9" i="21"/>
  <c r="F7" i="21"/>
  <c r="E7" i="21"/>
  <c r="F6" i="21"/>
  <c r="E6" i="21"/>
  <c r="H28" i="21" l="1"/>
  <c r="F48" i="21"/>
  <c r="E33" i="21"/>
  <c r="G14" i="21"/>
  <c r="G18" i="21"/>
  <c r="G17" i="21"/>
  <c r="E14" i="21"/>
  <c r="G16" i="21"/>
  <c r="E9" i="21"/>
  <c r="E42" i="21"/>
  <c r="D47" i="21"/>
  <c r="F47" i="21" s="1"/>
  <c r="E66" i="21"/>
  <c r="F69" i="21"/>
  <c r="F42" i="21"/>
  <c r="F66" i="21"/>
  <c r="G42" i="21"/>
</calcChain>
</file>

<file path=xl/comments1.xml><?xml version="1.0" encoding="utf-8"?>
<comments xmlns="http://schemas.openxmlformats.org/spreadsheetml/2006/main">
  <authors>
    <author>Автор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доходам 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по собственным доходам
</t>
        </r>
      </text>
    </comment>
  </commentList>
</comments>
</file>

<file path=xl/sharedStrings.xml><?xml version="1.0" encoding="utf-8"?>
<sst xmlns="http://schemas.openxmlformats.org/spreadsheetml/2006/main" count="2307" uniqueCount="315">
  <si>
    <t>ОСНОВНЫЕ ПОКАЗАТЕЛИ</t>
  </si>
  <si>
    <t>социально-экономического развития МР  Белебеевский район РБ</t>
  </si>
  <si>
    <t>Основные показатели</t>
  </si>
  <si>
    <t>Ед.         изм.</t>
  </si>
  <si>
    <t>%</t>
  </si>
  <si>
    <t>Оборот организаций по учитываемому в органах статистики кругу предприятий с учетом филиалов</t>
  </si>
  <si>
    <t>млн. руб.</t>
  </si>
  <si>
    <t>Отгружено товаров собственного производства, выполненных работ и услуг собственными силами</t>
  </si>
  <si>
    <t>в том числе:</t>
  </si>
  <si>
    <t>Промышленность</t>
  </si>
  <si>
    <t>Транспортировка и хранение</t>
  </si>
  <si>
    <t>Строительство</t>
  </si>
  <si>
    <t>Отгружено товаров собственного производства в промышленности</t>
  </si>
  <si>
    <t>Добыча полезных ископаемых</t>
  </si>
  <si>
    <t>Обрабатывающие производства</t>
  </si>
  <si>
    <t xml:space="preserve"> - " -</t>
  </si>
  <si>
    <t>Обеспечение электрической энергией, газом и паром; кондиционирование воздуха</t>
  </si>
  <si>
    <t>кв.м.</t>
  </si>
  <si>
    <t>Объём инвестиций в основной капитал по крупным и средним   (расчетно)</t>
  </si>
  <si>
    <t>Индекс физического объёма инвестиций в основной капитал  (расчетно)</t>
  </si>
  <si>
    <t>Потребительский   рынок</t>
  </si>
  <si>
    <t>Оборот розничной торговли  (расчетно)</t>
  </si>
  <si>
    <t>Оборот общественного питания  (расчетно)</t>
  </si>
  <si>
    <t>Доходы консолидированного бюджета муниципального района, включая безвозмездные поступления</t>
  </si>
  <si>
    <t>тыс. руб.</t>
  </si>
  <si>
    <t>Доля собственных доходов в расходах бюджета</t>
  </si>
  <si>
    <t>Налог на доходы физических лиц</t>
  </si>
  <si>
    <t>Налоги на совокупный доход (УСН, ЕНВД, патенты)</t>
  </si>
  <si>
    <t xml:space="preserve"> -"-</t>
  </si>
  <si>
    <t>Доходы от использования имущества</t>
  </si>
  <si>
    <t>Налоги на имущество (имущество, земельный налог)</t>
  </si>
  <si>
    <t>Доходы от реализации имущества</t>
  </si>
  <si>
    <t>Безвозмездные поступления</t>
  </si>
  <si>
    <t>Расходы местного бюджета</t>
  </si>
  <si>
    <t xml:space="preserve">       в том числе расходы на социальную сферу</t>
  </si>
  <si>
    <t xml:space="preserve">               на образование</t>
  </si>
  <si>
    <t xml:space="preserve">               на культуру</t>
  </si>
  <si>
    <t xml:space="preserve">               на социальное обеспечение</t>
  </si>
  <si>
    <t xml:space="preserve">               на физкультуру и спорт</t>
  </si>
  <si>
    <t>Доля расходов на социальную сферу в общих расходах местного бюджета</t>
  </si>
  <si>
    <t xml:space="preserve">           доля расходов на образование в общих расходах местного бюджета</t>
  </si>
  <si>
    <t xml:space="preserve">            доля расходов на культуру в общих расходах местного бюджета</t>
  </si>
  <si>
    <t xml:space="preserve">            доля расходов на социальное обеспечение в общих расходах местного бюджета</t>
  </si>
  <si>
    <t xml:space="preserve">            доля расходов на физкультуру в общих расходах местного бюджета</t>
  </si>
  <si>
    <t>Ф И Н А Н С Ы</t>
  </si>
  <si>
    <t>Прибыль прибыльных предприятий</t>
  </si>
  <si>
    <t xml:space="preserve">Убыток убыточных       </t>
  </si>
  <si>
    <t>х</t>
  </si>
  <si>
    <t xml:space="preserve">Уровень убыточности по району </t>
  </si>
  <si>
    <t xml:space="preserve">                  /Уровень убыточности по Республике/</t>
  </si>
  <si>
    <t xml:space="preserve">Н А С Е Л Е Н И Е </t>
  </si>
  <si>
    <t>Численность наличного населения - всего</t>
  </si>
  <si>
    <t>чел.</t>
  </si>
  <si>
    <t>в т.ч.                 ГП  город Белебей</t>
  </si>
  <si>
    <t xml:space="preserve">                         ГП  Приютовский поссовет</t>
  </si>
  <si>
    <t xml:space="preserve">                        сельская местность Белебеевского района</t>
  </si>
  <si>
    <t>Миграционный прирост (+), отток (-)</t>
  </si>
  <si>
    <t>Численность зарегистрированных безработных</t>
  </si>
  <si>
    <t xml:space="preserve">                        /Численность безработных по Республике/</t>
  </si>
  <si>
    <t xml:space="preserve">Уровень регистрируемой безработицы </t>
  </si>
  <si>
    <t xml:space="preserve">                           /Уровень безработицы по Республике/</t>
  </si>
  <si>
    <t>чел./вак.</t>
  </si>
  <si>
    <t xml:space="preserve">                          /Уровень напряжённости по Республике/</t>
  </si>
  <si>
    <t xml:space="preserve">      из них занято в отраслях:</t>
  </si>
  <si>
    <t>руб.</t>
  </si>
  <si>
    <t xml:space="preserve">      из них по отраслям:</t>
  </si>
  <si>
    <t>январь</t>
  </si>
  <si>
    <r>
      <t xml:space="preserve">Напряжённость на рынке труда </t>
    </r>
    <r>
      <rPr>
        <sz val="14"/>
        <rFont val="Arial Narrow"/>
        <family val="2"/>
        <charset val="204"/>
      </rPr>
      <t>(число незанятых граждан на одну вакансию)</t>
    </r>
  </si>
  <si>
    <r>
      <t>Просроченная задолженность по заработной плате</t>
    </r>
    <r>
      <rPr>
        <sz val="14"/>
        <rFont val="Arial Narrow"/>
        <family val="2"/>
        <charset val="204"/>
      </rPr>
      <t xml:space="preserve">  </t>
    </r>
  </si>
  <si>
    <t xml:space="preserve">Ввод жилья - всего </t>
  </si>
  <si>
    <r>
      <t xml:space="preserve">в том числе:  </t>
    </r>
    <r>
      <rPr>
        <b/>
        <sz val="14"/>
        <rFont val="Arial Narrow"/>
        <family val="2"/>
        <charset val="204"/>
      </rPr>
      <t xml:space="preserve">ИЖС </t>
    </r>
  </si>
  <si>
    <t>Умерло (январь)</t>
  </si>
  <si>
    <t>Т Р У Д   и   З А Р А Б О Т Н А Я   П Л А Т А (январь)</t>
  </si>
  <si>
    <t xml:space="preserve">Естественный прирост (+), убыль (-)  </t>
  </si>
  <si>
    <t xml:space="preserve">Объем инвестиций в основной капитал по крупным и средним </t>
  </si>
  <si>
    <t>1,0 п.п</t>
  </si>
  <si>
    <t>Инвестиции в основной капитал</t>
  </si>
  <si>
    <r>
      <t xml:space="preserve">Строительство </t>
    </r>
    <r>
      <rPr>
        <sz val="18"/>
        <rFont val="Arial Narrow"/>
        <family val="2"/>
        <charset val="204"/>
      </rPr>
      <t xml:space="preserve"> </t>
    </r>
  </si>
  <si>
    <t>в сопоставимых ценах</t>
  </si>
  <si>
    <t xml:space="preserve">ИПЦ </t>
  </si>
  <si>
    <t xml:space="preserve">      в сельском, лесном хозяйстве, охоте, рыболовстве, рыбоводстве </t>
  </si>
  <si>
    <t xml:space="preserve">      в промышленности</t>
  </si>
  <si>
    <t xml:space="preserve">      в транспортировке и хранении</t>
  </si>
  <si>
    <t xml:space="preserve">      в торговле</t>
  </si>
  <si>
    <t xml:space="preserve">      в строительстве</t>
  </si>
  <si>
    <t>Водоснабжение; водоотведение, организация сбора и утилизации отходов, деятельность по ликвидации загрязнений</t>
  </si>
  <si>
    <t xml:space="preserve">в т.ч. Собственные доходы местного бюджета </t>
  </si>
  <si>
    <t>Сельское, лесное хозяйство,  охота, рыболовство и рыбоводство</t>
  </si>
  <si>
    <t>с учетом переписи  на 01.01.2022</t>
  </si>
  <si>
    <t xml:space="preserve">на текущую дату </t>
  </si>
  <si>
    <t>в 5,4 раз</t>
  </si>
  <si>
    <t xml:space="preserve">                         за январь 2023 года                    </t>
  </si>
  <si>
    <t>на 01.01.23  (с учетом ВПН-2020)</t>
  </si>
  <si>
    <t>на 01.01.22                 (с учетом ВПН-2020)</t>
  </si>
  <si>
    <t xml:space="preserve">Родилось  (январь - декабрь) </t>
  </si>
  <si>
    <t xml:space="preserve">Умерло (январь - декабрь) </t>
  </si>
  <si>
    <t xml:space="preserve">Прибыло(январь - декабрь) </t>
  </si>
  <si>
    <t xml:space="preserve">Выбыло (январь - декабрь) </t>
  </si>
  <si>
    <t xml:space="preserve">Среднесписочная численность работающих в крупных и средних предприятиях, организациях и в учреждениях </t>
  </si>
  <si>
    <t>1,3 п.п.</t>
  </si>
  <si>
    <t>- 2,1 п.п.</t>
  </si>
  <si>
    <t>в 2,7 раз</t>
  </si>
  <si>
    <t>-0,21 п.п</t>
  </si>
  <si>
    <t>-0,27 п.п</t>
  </si>
  <si>
    <t>0,7 п.п</t>
  </si>
  <si>
    <t>4,3 п.п</t>
  </si>
  <si>
    <t>4,0 п.п</t>
  </si>
  <si>
    <t>-2,0 п.п</t>
  </si>
  <si>
    <t>План по поступлению собственных доходов выполнен н 37,9%</t>
  </si>
  <si>
    <t xml:space="preserve">по РБ </t>
  </si>
  <si>
    <t xml:space="preserve">Среднемесячная заработная плата одного работника </t>
  </si>
  <si>
    <t>Отдел экономики 09.03.2023г.</t>
  </si>
  <si>
    <t>Объем инвестиций в основной капитал по крупным и средним  (январь-декабрь предыдущего года)</t>
  </si>
  <si>
    <t>Индекс физического объёма инвестиций в основной капитал  (январь-декабрь предыдущего года)</t>
  </si>
  <si>
    <t>Объем реализации платных услуг  (расчетно)</t>
  </si>
  <si>
    <t>Финансовый итог деятельности предприятий и организаций (январь-декабрь предыдущего года)</t>
  </si>
  <si>
    <t xml:space="preserve">Т Р У Д   и   З А Р А Б О Т Н А Я   П Л А Т А (январь-декабрь предыдущего года) </t>
  </si>
  <si>
    <t xml:space="preserve">                         за январь - февраль 2023 года                    </t>
  </si>
  <si>
    <t>январь - февраль</t>
  </si>
  <si>
    <t>Родилось  (январь )</t>
  </si>
  <si>
    <t xml:space="preserve">Индекс физического объёма инвестиций в основной капитал  </t>
  </si>
  <si>
    <t>-0,15 п.п</t>
  </si>
  <si>
    <t>-0,23 п.п</t>
  </si>
  <si>
    <t>Торговля</t>
  </si>
  <si>
    <t>в 1,9 раз</t>
  </si>
  <si>
    <t>-0,3 п.п</t>
  </si>
  <si>
    <t>0 п.п</t>
  </si>
  <si>
    <t>Финансовый итог деятельности предприятий и организаций (январь)</t>
  </si>
  <si>
    <t>5,3 п.п.</t>
  </si>
  <si>
    <t>- 1,8 п.п.</t>
  </si>
  <si>
    <t>с учетом переписи  на 01.01.2023</t>
  </si>
  <si>
    <t>Отдел экономики 10.04.2023г.</t>
  </si>
  <si>
    <r>
      <t xml:space="preserve">Инвестиции в основной капитал </t>
    </r>
    <r>
      <rPr>
        <sz val="16"/>
        <rFont val="Arial Narrow"/>
        <family val="2"/>
        <charset val="204"/>
      </rPr>
      <t>(январь-декабрь 2021г./2022г.)</t>
    </r>
  </si>
  <si>
    <t>План по поступлению собственных доходов выполнен на 29%</t>
  </si>
  <si>
    <t>0,3 п.п</t>
  </si>
  <si>
    <r>
      <t xml:space="preserve">      в сельском, лесном хозяйстве, охоте, рыболовстве, рыбоводстве </t>
    </r>
    <r>
      <rPr>
        <sz val="12"/>
        <rFont val="Arial Narrow"/>
        <family val="2"/>
        <charset val="204"/>
      </rPr>
      <t>(значение рассчитанное службой сельского хозяйства)</t>
    </r>
  </si>
  <si>
    <t xml:space="preserve">      в сельском, лесном хозяйстве, охоте, рыболовстве, рыбоводстве  (значение рассчитанное службой сельского хозяйства)</t>
  </si>
  <si>
    <t xml:space="preserve">                         за январь - март 2023 года                    </t>
  </si>
  <si>
    <t>январь - март</t>
  </si>
  <si>
    <t>Т Р У Д   и   З А Р А Б О Т Н А Я   П Л А Т А (январь-февраль)</t>
  </si>
  <si>
    <t>-0,09 п.п</t>
  </si>
  <si>
    <t>-0,25 п.п</t>
  </si>
  <si>
    <t>Родилось  (январь-февраль)</t>
  </si>
  <si>
    <t>Умерло (январь-февраль)</t>
  </si>
  <si>
    <t>План по поступлению собственных доходов выполнен на 74,5%</t>
  </si>
  <si>
    <t>-2,7 п.п</t>
  </si>
  <si>
    <t>-3,3 п.п</t>
  </si>
  <si>
    <t>1,3 п.п</t>
  </si>
  <si>
    <t>0,2 п.п</t>
  </si>
  <si>
    <t>-0,8 п.п</t>
  </si>
  <si>
    <t>Ф И Н А Н С Ы (январь-февраль)</t>
  </si>
  <si>
    <t xml:space="preserve">Финансовый итог деятельности предприятий и организаций </t>
  </si>
  <si>
    <t>в 2,1 раз</t>
  </si>
  <si>
    <t>-15,8 п.п.</t>
  </si>
  <si>
    <t>- 2,4 п.п.</t>
  </si>
  <si>
    <t xml:space="preserve">Прибыло(январь - декабрь 2021г./2022г.) </t>
  </si>
  <si>
    <t xml:space="preserve">Выбыло (январь - декабрь 2021г./2022г.) </t>
  </si>
  <si>
    <t xml:space="preserve">Миграционный прирост (+), отток (-) (январь - декабрь 2021г./2022г.) </t>
  </si>
  <si>
    <t>Оборот розничной торговли  (расчетно январь-март)</t>
  </si>
  <si>
    <t>Оборот общественного питания  (расчетно январь-март)</t>
  </si>
  <si>
    <t>Объем реализации платных услуг  (расчетно январь-март)</t>
  </si>
  <si>
    <t>Отдел экономики 11.05.2023г.</t>
  </si>
  <si>
    <t xml:space="preserve">                         за январь - апрель 2023 года                    </t>
  </si>
  <si>
    <t>январь - апрель</t>
  </si>
  <si>
    <t>доля ИЖС в общем объеме 2023</t>
  </si>
  <si>
    <t>доля ИЖС в общем объеме 2022</t>
  </si>
  <si>
    <t>Родилось  (январь-март)</t>
  </si>
  <si>
    <t>Умерло (январь-март)</t>
  </si>
  <si>
    <t>-0,16 п.п</t>
  </si>
  <si>
    <t>-0,34 п.п</t>
  </si>
  <si>
    <t>План по поступлению собственных доходов выполнен на 94,3%</t>
  </si>
  <si>
    <t>в 2 раза</t>
  </si>
  <si>
    <t>в 1,8 раз</t>
  </si>
  <si>
    <t>3,5 п.п</t>
  </si>
  <si>
    <t>0,2 п.п.</t>
  </si>
  <si>
    <t>0 п.п.</t>
  </si>
  <si>
    <t>- 0,2 п.п.</t>
  </si>
  <si>
    <t xml:space="preserve">Прибыло(январь - март) </t>
  </si>
  <si>
    <t xml:space="preserve">Выбыло (январь - март) </t>
  </si>
  <si>
    <t xml:space="preserve">Миграционный прирост (+), отток (-) (январь - март) </t>
  </si>
  <si>
    <t xml:space="preserve">Прибыло(январь - февраль) </t>
  </si>
  <si>
    <t xml:space="preserve">Выбыло (январь - февраль) </t>
  </si>
  <si>
    <t xml:space="preserve">Прибыло(январь ) </t>
  </si>
  <si>
    <t xml:space="preserve">Выбыло (январь ) </t>
  </si>
  <si>
    <t>Ф И Н А Н С Ы (январь-март)</t>
  </si>
  <si>
    <t>3,5 п.п.</t>
  </si>
  <si>
    <t>-3,0 п.п.</t>
  </si>
  <si>
    <t>Естественный прирост (+), убыль (-)  (январь-март)</t>
  </si>
  <si>
    <t>Т Р У Д   и   З А Р А Б О Т Н А Я   П Л А Т А (январь-март)</t>
  </si>
  <si>
    <t>-</t>
  </si>
  <si>
    <r>
      <t xml:space="preserve">Инвестиции в основной капитал </t>
    </r>
    <r>
      <rPr>
        <b/>
        <sz val="16"/>
        <rFont val="Arial Narrow"/>
        <family val="2"/>
        <charset val="204"/>
      </rPr>
      <t>(январь-март)</t>
    </r>
  </si>
  <si>
    <t>Доходы и расходы консолидированного бюджета</t>
  </si>
  <si>
    <t>Отдел экономики 07.06.2023г.</t>
  </si>
  <si>
    <t xml:space="preserve">                         за январь - май 2023 года                    </t>
  </si>
  <si>
    <t>январь - май</t>
  </si>
  <si>
    <t xml:space="preserve">Прибыло(январь - апрель) </t>
  </si>
  <si>
    <t xml:space="preserve">Выбыло (январь - апрель) </t>
  </si>
  <si>
    <t xml:space="preserve">Миграционный прирост (+), отток (-) (январь - апрель) </t>
  </si>
  <si>
    <t>Родилось  (январь-апрель)</t>
  </si>
  <si>
    <t>Умерло (январь-апрель)</t>
  </si>
  <si>
    <t>Естественный прирост (+), убыль (-) (январь-апрель)</t>
  </si>
  <si>
    <t>Ф И Н А Н С Ы (январь- апрель)</t>
  </si>
  <si>
    <t>8,8 п.п.</t>
  </si>
  <si>
    <t>-1,6 п.п.</t>
  </si>
  <si>
    <t>-0,1 п.п</t>
  </si>
  <si>
    <t>Т Р У Д   и   З А Р А Б О Т Н А Я   П Л А Т А (январь-апрель)</t>
  </si>
  <si>
    <t xml:space="preserve">      в сельском, лесном хозяйстве, охоте, рыболовстве, рыбоводстве  </t>
  </si>
  <si>
    <t>План по поступлению собственных доходов выполнен на 89,6%</t>
  </si>
  <si>
    <t>в 1,7 раза</t>
  </si>
  <si>
    <t>в 1,6 раза</t>
  </si>
  <si>
    <t>2,6 п.п</t>
  </si>
  <si>
    <t>2,0 п.п</t>
  </si>
  <si>
    <t>0,5 п.п.</t>
  </si>
  <si>
    <t>-0,2 п.п.</t>
  </si>
  <si>
    <t>0,3 п.п.</t>
  </si>
  <si>
    <t>Отдел экономики 05.07.2023г.</t>
  </si>
  <si>
    <t xml:space="preserve">                         за январь -  июнь 2023 года                    </t>
  </si>
  <si>
    <t xml:space="preserve">январь -июнь </t>
  </si>
  <si>
    <t>План по поступлению собственных доходов выполнен на 87,9%</t>
  </si>
  <si>
    <t>в 2,2 раза</t>
  </si>
  <si>
    <t>0,6 п.п</t>
  </si>
  <si>
    <t>0,4 п.п.</t>
  </si>
  <si>
    <t>1,2 п.п.</t>
  </si>
  <si>
    <t>Ф И Н А Н С Ы (январь - май)</t>
  </si>
  <si>
    <t>14,1 п.п.</t>
  </si>
  <si>
    <t>-1,4 п.п.</t>
  </si>
  <si>
    <t>Родилось  (январь-май)</t>
  </si>
  <si>
    <t>Умерло (январь-май)</t>
  </si>
  <si>
    <t>Естественный прирост (+), убыль (-) (январь-май)</t>
  </si>
  <si>
    <t xml:space="preserve">Прибыло(январь - май) </t>
  </si>
  <si>
    <t xml:space="preserve">Выбыло (январь - май) </t>
  </si>
  <si>
    <t xml:space="preserve">Миграционный прирост (+), отток (-) (январь - май) </t>
  </si>
  <si>
    <t>Т Р У Д   и   З А Р А Б О Т Н А Я   П Л А Т А (январь- май)</t>
  </si>
  <si>
    <t>Отдел экономики 07.08.2023г.</t>
  </si>
  <si>
    <t>-0,37 п.п</t>
  </si>
  <si>
    <t xml:space="preserve">                         за январь -  июль 2023 года                    </t>
  </si>
  <si>
    <t xml:space="preserve">январь -июль </t>
  </si>
  <si>
    <t>План по поступлению собственных доходов выполнен на 98,4%</t>
  </si>
  <si>
    <t>Родилось  (январь-июнь)</t>
  </si>
  <si>
    <t>Умерло (январь-июнь)</t>
  </si>
  <si>
    <t>Естественный прирост (+), убыль (-) (январь-июнь)</t>
  </si>
  <si>
    <t>в 2,4 раза</t>
  </si>
  <si>
    <t>2,2  п.п</t>
  </si>
  <si>
    <t>0,1 п.п.</t>
  </si>
  <si>
    <t>0,8 п.п.</t>
  </si>
  <si>
    <t xml:space="preserve">Прибыло(январь -июнь) </t>
  </si>
  <si>
    <t xml:space="preserve">Выбыло (январь - июнь) </t>
  </si>
  <si>
    <t>Отдел экономики 01.09.2023г.</t>
  </si>
  <si>
    <t xml:space="preserve">Миграционный прирост (+), отток (-) (январь - июнь) </t>
  </si>
  <si>
    <t xml:space="preserve">                         за январь -  август 2023 года                    </t>
  </si>
  <si>
    <t>январь -август</t>
  </si>
  <si>
    <r>
      <t xml:space="preserve">Инвестиции в основной капитал </t>
    </r>
    <r>
      <rPr>
        <b/>
        <sz val="16"/>
        <rFont val="Arial Narrow"/>
        <family val="2"/>
        <charset val="204"/>
      </rPr>
      <t>(январь-июнь)</t>
    </r>
  </si>
  <si>
    <t xml:space="preserve">Индекс физического объёма инвестиций в основной капитал   </t>
  </si>
  <si>
    <t>План по поступлению собственных доходов выполнен на 97,4%</t>
  </si>
  <si>
    <t>3,0 п.п</t>
  </si>
  <si>
    <t>0,5 п.п</t>
  </si>
  <si>
    <t>0,6 п.п.</t>
  </si>
  <si>
    <t xml:space="preserve">Прибыло(январь -июль) </t>
  </si>
  <si>
    <t xml:space="preserve">Выбыло (январь - июль) </t>
  </si>
  <si>
    <t xml:space="preserve">Миграционный прирост (+), отток (-) (январь - июль) </t>
  </si>
  <si>
    <t>Родилось  (январь-июль)</t>
  </si>
  <si>
    <t>Умерло (январь-июль)</t>
  </si>
  <si>
    <t>Естественный прирост (+), убыль (-) (январь-июль)</t>
  </si>
  <si>
    <t>-0,17 п.п</t>
  </si>
  <si>
    <t>-0,35 п.п</t>
  </si>
  <si>
    <t>Ф И Н А Н С Ы (январь - июль)</t>
  </si>
  <si>
    <t>-1,5 п.п.</t>
  </si>
  <si>
    <t>-1,2 п.п.</t>
  </si>
  <si>
    <t>Т Р У Д   и   З А Р А Б О Т Н А Я   П Л А Т А (январь- июль)</t>
  </si>
  <si>
    <t>Потребительский   рынок (январь-июль)</t>
  </si>
  <si>
    <t>2023 год</t>
  </si>
  <si>
    <t xml:space="preserve">2022 год </t>
  </si>
  <si>
    <t>Отдел экономики 29.09.2023г.</t>
  </si>
  <si>
    <t>1,6 п.п.</t>
  </si>
  <si>
    <t xml:space="preserve">                         за январь -  сентябрь 2023 года                    </t>
  </si>
  <si>
    <t>январь -сентябрь</t>
  </si>
  <si>
    <t>Родилось  (январь-август)</t>
  </si>
  <si>
    <t>Умерло (январь-август)</t>
  </si>
  <si>
    <t>Естественный прирост (+), убыль (-) (январь-август)</t>
  </si>
  <si>
    <t xml:space="preserve">Прибыло(январь -август) </t>
  </si>
  <si>
    <t xml:space="preserve">Выбыло (январь - август) </t>
  </si>
  <si>
    <t xml:space="preserve">Миграционный прирост (+), отток (-) (январь - август) </t>
  </si>
  <si>
    <t>Ф И Н А Н С Ы (январь -август)</t>
  </si>
  <si>
    <t xml:space="preserve">п/п убыточные </t>
  </si>
  <si>
    <t xml:space="preserve">% убыточности </t>
  </si>
  <si>
    <t xml:space="preserve">исполнение плана </t>
  </si>
  <si>
    <t>План по поступлению собственных доходов выполнен на 98,6%</t>
  </si>
  <si>
    <t>3,2 п.п</t>
  </si>
  <si>
    <t>0,8 п.п</t>
  </si>
  <si>
    <t>Т Р У Д   и   З А Р А Б О Т Н А Я   П Л А Т А (январь- август)</t>
  </si>
  <si>
    <t>3,8 п.п.</t>
  </si>
  <si>
    <t>Отдел экономики 02.11.2023г.</t>
  </si>
  <si>
    <t xml:space="preserve">Потребительский   рынок </t>
  </si>
  <si>
    <t xml:space="preserve">п/п сдающие отчет. </t>
  </si>
  <si>
    <t xml:space="preserve">                         за январь -  октябрь 2023 года                    </t>
  </si>
  <si>
    <t>январь - октябрь</t>
  </si>
  <si>
    <t>Родилось  (январь-сентябрь)</t>
  </si>
  <si>
    <t>Умерло (январь-сентрябрь)</t>
  </si>
  <si>
    <t>Естественный прирост (+), убыль (-) (январь - сентябрь)</t>
  </si>
  <si>
    <t>План по поступлению собственных доходов выполнен на 104,2%</t>
  </si>
  <si>
    <t>в 2,5 раза</t>
  </si>
  <si>
    <t>-2,4 п.п</t>
  </si>
  <si>
    <t>-0,4 п.п.</t>
  </si>
  <si>
    <t>2,5 п.п.</t>
  </si>
  <si>
    <t>Прибыло(январь -сентябрь)</t>
  </si>
  <si>
    <t xml:space="preserve">Выбыло (январь - сентябрь) </t>
  </si>
  <si>
    <t xml:space="preserve">Миграционный прирост (+), отток (-) (январь - сентябрь) </t>
  </si>
  <si>
    <t>Ф И Н А Н С Ы (январь - сентябрь)</t>
  </si>
  <si>
    <t>4,4 п.п.</t>
  </si>
  <si>
    <t>-0,14 п.п</t>
  </si>
  <si>
    <t>- 0,28 п.п</t>
  </si>
  <si>
    <t>Т Р У Д   и   З А Р А Б О Т Н А Я   П Л А Т А (январь- сентябрь)</t>
  </si>
  <si>
    <r>
      <t xml:space="preserve">Инвестиции в основной капитал </t>
    </r>
    <r>
      <rPr>
        <b/>
        <sz val="16"/>
        <rFont val="Arial Narrow"/>
        <family val="2"/>
        <charset val="204"/>
      </rPr>
      <t>(январь-сентябрь)</t>
    </r>
  </si>
  <si>
    <t>Отдел экономики 04.12.2023г.</t>
  </si>
  <si>
    <t>Потребительский   рынок (январь-октябрь)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</si>
</sst>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0.000"/>
  </numFmts>
  <fonts count="40" x14ac:knownFonts="1">
    <font>
      <sz val="11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6"/>
      <color rgb="FFFF0000"/>
      <name val="Arial Narrow"/>
      <family val="2"/>
      <charset val="204"/>
    </font>
    <font>
      <sz val="15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5"/>
      <color rgb="FFFF0000"/>
      <name val="Arial Narrow"/>
      <family val="2"/>
      <charset val="204"/>
    </font>
    <font>
      <sz val="10"/>
      <name val="Arial Cyr"/>
      <charset val="204"/>
    </font>
    <font>
      <sz val="16"/>
      <name val="Arial Narrow"/>
      <family val="2"/>
      <charset val="204"/>
    </font>
    <font>
      <sz val="12"/>
      <name val="Arial Narrow"/>
      <family val="2"/>
      <charset val="204"/>
    </font>
    <font>
      <b/>
      <sz val="15"/>
      <name val="Arial Narrow"/>
      <family val="2"/>
      <charset val="204"/>
    </font>
    <font>
      <sz val="13"/>
      <name val="Arial Narrow"/>
      <family val="2"/>
      <charset val="204"/>
    </font>
    <font>
      <b/>
      <sz val="13"/>
      <name val="Arial Narrow"/>
      <family val="2"/>
      <charset val="204"/>
    </font>
    <font>
      <b/>
      <sz val="18"/>
      <name val="Arial Narrow"/>
      <family val="2"/>
      <charset val="204"/>
    </font>
    <font>
      <sz val="14"/>
      <color rgb="FFFFC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0" tint="-0.34998626667073579"/>
      <name val="Arial Narrow"/>
      <family val="2"/>
      <charset val="204"/>
    </font>
    <font>
      <b/>
      <sz val="14"/>
      <color theme="0" tint="-0.34998626667073579"/>
      <name val="Arial Narrow"/>
      <family val="2"/>
      <charset val="204"/>
    </font>
    <font>
      <b/>
      <sz val="12"/>
      <color theme="0" tint="-0.34998626667073579"/>
      <name val="Arial Narrow"/>
      <family val="2"/>
      <charset val="204"/>
    </font>
    <font>
      <b/>
      <sz val="15"/>
      <color theme="0" tint="-0.34998626667073579"/>
      <name val="Arial Narrow"/>
      <family val="2"/>
      <charset val="204"/>
    </font>
    <font>
      <sz val="1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 tint="-0.249977111117893"/>
      <name val="Arial Narrow"/>
      <family val="2"/>
      <charset val="204"/>
    </font>
    <font>
      <sz val="14"/>
      <color theme="4" tint="-0.249977111117893"/>
      <name val="Arial Narrow"/>
      <family val="2"/>
      <charset val="204"/>
    </font>
    <font>
      <sz val="8"/>
      <color rgb="FFFFC000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3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9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164" fontId="27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6" fontId="16" fillId="0" borderId="11" xfId="0" applyNumberFormat="1" applyFont="1" applyFill="1" applyBorder="1" applyAlignment="1">
      <alignment horizontal="right" vertical="center"/>
    </xf>
    <xf numFmtId="166" fontId="16" fillId="0" borderId="14" xfId="0" applyNumberFormat="1" applyFont="1" applyFill="1" applyBorder="1" applyAlignment="1">
      <alignment horizontal="right" vertical="center"/>
    </xf>
    <xf numFmtId="166" fontId="16" fillId="0" borderId="5" xfId="0" applyNumberFormat="1" applyFont="1" applyFill="1" applyBorder="1" applyAlignment="1">
      <alignment horizontal="right" vertical="center"/>
    </xf>
    <xf numFmtId="1" fontId="14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166" fontId="4" fillId="0" borderId="8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 wrapText="1"/>
    </xf>
    <xf numFmtId="166" fontId="14" fillId="0" borderId="11" xfId="0" applyNumberFormat="1" applyFont="1" applyFill="1" applyBorder="1" applyAlignment="1">
      <alignment horizontal="right" vertical="center"/>
    </xf>
    <xf numFmtId="165" fontId="14" fillId="0" borderId="11" xfId="0" applyNumberFormat="1" applyFont="1" applyFill="1" applyBorder="1" applyAlignment="1">
      <alignment horizontal="right" vertical="center" wrapText="1"/>
    </xf>
    <xf numFmtId="165" fontId="14" fillId="0" borderId="14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165" fontId="4" fillId="3" borderId="11" xfId="0" applyNumberFormat="1" applyFont="1" applyFill="1" applyBorder="1" applyAlignment="1">
      <alignment horizontal="right" vertical="center" wrapText="1"/>
    </xf>
    <xf numFmtId="165" fontId="4" fillId="3" borderId="12" xfId="0" applyNumberFormat="1" applyFont="1" applyFill="1" applyBorder="1" applyAlignment="1">
      <alignment horizontal="right" vertical="center" wrapText="1"/>
    </xf>
    <xf numFmtId="165" fontId="14" fillId="3" borderId="5" xfId="0" applyNumberFormat="1" applyFont="1" applyFill="1" applyBorder="1" applyAlignment="1">
      <alignment horizontal="right" vertical="center" wrapText="1"/>
    </xf>
    <xf numFmtId="165" fontId="4" fillId="3" borderId="20" xfId="0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166" fontId="4" fillId="4" borderId="11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 wrapText="1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14" fillId="3" borderId="11" xfId="0" applyNumberFormat="1" applyFont="1" applyFill="1" applyBorder="1" applyAlignment="1">
      <alignment horizontal="right" vertical="center"/>
    </xf>
    <xf numFmtId="165" fontId="14" fillId="3" borderId="12" xfId="0" applyNumberFormat="1" applyFont="1" applyFill="1" applyBorder="1" applyAlignment="1">
      <alignment horizontal="right" vertical="center" wrapText="1"/>
    </xf>
    <xf numFmtId="165" fontId="14" fillId="3" borderId="15" xfId="0" applyNumberFormat="1" applyFont="1" applyFill="1" applyBorder="1" applyAlignment="1">
      <alignment horizontal="right" vertical="center" wrapText="1"/>
    </xf>
    <xf numFmtId="165" fontId="1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3" fontId="14" fillId="3" borderId="11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vertical="center"/>
    </xf>
    <xf numFmtId="3" fontId="4" fillId="3" borderId="22" xfId="0" applyNumberFormat="1" applyFont="1" applyFill="1" applyBorder="1" applyAlignment="1">
      <alignment horizontal="right" vertical="center"/>
    </xf>
    <xf numFmtId="3" fontId="14" fillId="3" borderId="11" xfId="0" applyNumberFormat="1" applyFont="1" applyFill="1" applyBorder="1" applyAlignment="1">
      <alignment horizontal="right" vertical="center"/>
    </xf>
    <xf numFmtId="166" fontId="16" fillId="3" borderId="11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16" fillId="3" borderId="5" xfId="0" applyNumberFormat="1" applyFont="1" applyFill="1" applyBorder="1" applyAlignment="1">
      <alignment horizontal="right" vertical="center"/>
    </xf>
    <xf numFmtId="3" fontId="4" fillId="3" borderId="11" xfId="1" applyNumberFormat="1" applyFont="1" applyFill="1" applyBorder="1" applyAlignment="1">
      <alignment horizontal="right" vertical="center"/>
    </xf>
    <xf numFmtId="3" fontId="14" fillId="3" borderId="11" xfId="1" applyNumberFormat="1" applyFont="1" applyFill="1" applyBorder="1" applyAlignment="1">
      <alignment horizontal="right" vertical="center"/>
    </xf>
    <xf numFmtId="166" fontId="14" fillId="3" borderId="11" xfId="1" applyNumberFormat="1" applyFont="1" applyFill="1" applyBorder="1" applyAlignment="1">
      <alignment horizontal="right" vertical="center"/>
    </xf>
    <xf numFmtId="166" fontId="14" fillId="3" borderId="14" xfId="1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1" fontId="14" fillId="3" borderId="11" xfId="0" applyNumberFormat="1" applyFont="1" applyFill="1" applyBorder="1" applyAlignment="1">
      <alignment horizontal="right" vertical="center"/>
    </xf>
    <xf numFmtId="2" fontId="4" fillId="3" borderId="11" xfId="0" applyNumberFormat="1" applyFont="1" applyFill="1" applyBorder="1" applyAlignment="1">
      <alignment horizontal="right" vertical="center"/>
    </xf>
    <xf numFmtId="49" fontId="18" fillId="3" borderId="12" xfId="0" applyNumberFormat="1" applyFont="1" applyFill="1" applyBorder="1" applyAlignment="1">
      <alignment horizontal="right" vertical="center"/>
    </xf>
    <xf numFmtId="2" fontId="14" fillId="3" borderId="11" xfId="0" applyNumberFormat="1" applyFont="1" applyFill="1" applyBorder="1" applyAlignment="1">
      <alignment horizontal="right" vertical="center"/>
    </xf>
    <xf numFmtId="165" fontId="4" fillId="3" borderId="11" xfId="0" applyNumberFormat="1" applyFont="1" applyFill="1" applyBorder="1" applyAlignment="1">
      <alignment horizontal="right" vertical="center"/>
    </xf>
    <xf numFmtId="165" fontId="14" fillId="3" borderId="5" xfId="0" applyNumberFormat="1" applyFont="1" applyFill="1" applyBorder="1" applyAlignment="1">
      <alignment horizontal="right" vertical="center"/>
    </xf>
    <xf numFmtId="165" fontId="14" fillId="3" borderId="20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 wrapText="1"/>
    </xf>
    <xf numFmtId="165" fontId="14" fillId="4" borderId="5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right" vertical="center" wrapText="1"/>
    </xf>
    <xf numFmtId="166" fontId="4" fillId="3" borderId="11" xfId="0" applyNumberFormat="1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Border="1" applyAlignment="1">
      <alignment vertical="center" wrapText="1"/>
    </xf>
    <xf numFmtId="165" fontId="22" fillId="0" borderId="0" xfId="0" applyNumberFormat="1" applyFont="1" applyFill="1" applyAlignment="1">
      <alignment horizontal="right" vertical="center"/>
    </xf>
    <xf numFmtId="165" fontId="22" fillId="0" borderId="0" xfId="0" applyNumberFormat="1" applyFont="1" applyFill="1" applyAlignment="1">
      <alignment vertical="center"/>
    </xf>
    <xf numFmtId="165" fontId="24" fillId="0" borderId="0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/>
    </xf>
    <xf numFmtId="165" fontId="14" fillId="3" borderId="22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165" fontId="4" fillId="4" borderId="1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165" fontId="4" fillId="4" borderId="20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165" fontId="4" fillId="3" borderId="9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vertical="center" wrapText="1"/>
    </xf>
    <xf numFmtId="167" fontId="28" fillId="5" borderId="11" xfId="2" applyNumberFormat="1" applyFont="1" applyFill="1" applyBorder="1" applyAlignment="1">
      <alignment horizontal="right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165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wrapText="1"/>
    </xf>
    <xf numFmtId="165" fontId="14" fillId="3" borderId="23" xfId="0" applyNumberFormat="1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justify" wrapText="1"/>
    </xf>
    <xf numFmtId="165" fontId="17" fillId="3" borderId="12" xfId="1" applyNumberFormat="1" applyFont="1" applyFill="1" applyBorder="1" applyAlignment="1">
      <alignment horizontal="right" vertical="center" wrapText="1"/>
    </xf>
    <xf numFmtId="49" fontId="2" fillId="3" borderId="12" xfId="1" applyNumberFormat="1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1" fillId="3" borderId="12" xfId="0" applyNumberFormat="1" applyFont="1" applyFill="1" applyBorder="1" applyAlignment="1">
      <alignment horizontal="right" vertical="center" wrapText="1"/>
    </xf>
    <xf numFmtId="166" fontId="14" fillId="3" borderId="12" xfId="0" applyNumberFormat="1" applyFont="1" applyFill="1" applyBorder="1" applyAlignment="1">
      <alignment horizontal="center" vertical="center"/>
    </xf>
    <xf numFmtId="165" fontId="14" fillId="3" borderId="1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167" fontId="28" fillId="5" borderId="29" xfId="2" applyNumberFormat="1" applyFont="1" applyFill="1" applyBorder="1" applyAlignment="1">
      <alignment horizontal="right" vertical="center" wrapText="1"/>
    </xf>
    <xf numFmtId="3" fontId="9" fillId="3" borderId="11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166" fontId="14" fillId="4" borderId="0" xfId="0" applyNumberFormat="1" applyFont="1" applyFill="1" applyBorder="1" applyAlignment="1">
      <alignment horizontal="right" vertical="center"/>
    </xf>
    <xf numFmtId="166" fontId="4" fillId="3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20" fillId="0" borderId="0" xfId="0" applyNumberFormat="1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8" fillId="4" borderId="0" xfId="0" applyFont="1" applyFill="1" applyAlignment="1">
      <alignment vertical="center" wrapText="1"/>
    </xf>
    <xf numFmtId="165" fontId="6" fillId="4" borderId="0" xfId="0" applyNumberFormat="1" applyFont="1" applyFill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166" fontId="4" fillId="3" borderId="11" xfId="0" applyNumberFormat="1" applyFont="1" applyFill="1" applyBorder="1" applyAlignment="1">
      <alignment vertical="center"/>
    </xf>
    <xf numFmtId="165" fontId="14" fillId="3" borderId="11" xfId="0" applyNumberFormat="1" applyFont="1" applyFill="1" applyBorder="1" applyAlignment="1">
      <alignment vertical="center" wrapText="1"/>
    </xf>
    <xf numFmtId="165" fontId="14" fillId="3" borderId="11" xfId="0" quotePrefix="1" applyNumberFormat="1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14" fillId="3" borderId="14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165" fontId="2" fillId="3" borderId="12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2" fontId="2" fillId="3" borderId="0" xfId="0" applyNumberFormat="1" applyFont="1" applyFill="1" applyAlignment="1">
      <alignment vertical="center"/>
    </xf>
    <xf numFmtId="165" fontId="34" fillId="2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165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165" fontId="14" fillId="3" borderId="1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0" fillId="4" borderId="11" xfId="0" applyNumberFormat="1" applyFill="1" applyBorder="1"/>
    <xf numFmtId="0" fontId="3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right" vertical="center"/>
    </xf>
    <xf numFmtId="165" fontId="4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166" fontId="14" fillId="4" borderId="11" xfId="0" applyNumberFormat="1" applyFont="1" applyFill="1" applyBorder="1" applyAlignment="1">
      <alignment horizontal="right" vertical="center"/>
    </xf>
    <xf numFmtId="165" fontId="14" fillId="4" borderId="12" xfId="0" applyNumberFormat="1" applyFont="1" applyFill="1" applyBorder="1" applyAlignment="1">
      <alignment horizontal="right" vertical="center" wrapText="1"/>
    </xf>
    <xf numFmtId="165" fontId="14" fillId="4" borderId="11" xfId="0" applyNumberFormat="1" applyFont="1" applyFill="1" applyBorder="1" applyAlignment="1">
      <alignment horizontal="right" vertical="center" wrapText="1"/>
    </xf>
    <xf numFmtId="165" fontId="14" fillId="4" borderId="14" xfId="0" applyNumberFormat="1" applyFont="1" applyFill="1" applyBorder="1" applyAlignment="1">
      <alignment horizontal="right" vertical="center" wrapText="1"/>
    </xf>
    <xf numFmtId="166" fontId="4" fillId="4" borderId="1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165" fontId="14" fillId="4" borderId="11" xfId="0" applyNumberFormat="1" applyFont="1" applyFill="1" applyBorder="1" applyAlignment="1">
      <alignment vertical="center" wrapText="1"/>
    </xf>
    <xf numFmtId="166" fontId="14" fillId="4" borderId="12" xfId="0" applyNumberFormat="1" applyFont="1" applyFill="1" applyBorder="1" applyAlignment="1">
      <alignment horizontal="center" vertical="center"/>
    </xf>
    <xf numFmtId="165" fontId="14" fillId="4" borderId="11" xfId="0" quotePrefix="1" applyNumberFormat="1" applyFont="1" applyFill="1" applyBorder="1" applyAlignment="1">
      <alignment vertical="center" wrapText="1"/>
    </xf>
    <xf numFmtId="165" fontId="14" fillId="4" borderId="12" xfId="0" applyNumberFormat="1" applyFont="1" applyFill="1" applyBorder="1" applyAlignment="1">
      <alignment horizontal="center" vertical="center" wrapText="1"/>
    </xf>
    <xf numFmtId="165" fontId="14" fillId="4" borderId="20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165" fontId="4" fillId="4" borderId="23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vertical="center"/>
    </xf>
    <xf numFmtId="3" fontId="14" fillId="4" borderId="11" xfId="0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 wrapText="1"/>
    </xf>
    <xf numFmtId="3" fontId="4" fillId="4" borderId="11" xfId="1" applyNumberFormat="1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wrapText="1"/>
    </xf>
    <xf numFmtId="3" fontId="14" fillId="4" borderId="11" xfId="1" applyNumberFormat="1" applyFont="1" applyFill="1" applyBorder="1" applyAlignment="1">
      <alignment horizontal="right" vertical="center"/>
    </xf>
    <xf numFmtId="165" fontId="14" fillId="4" borderId="23" xfId="0" applyNumberFormat="1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justify" wrapText="1"/>
    </xf>
    <xf numFmtId="165" fontId="17" fillId="4" borderId="12" xfId="1" applyNumberFormat="1" applyFont="1" applyFill="1" applyBorder="1" applyAlignment="1">
      <alignment horizontal="right" vertical="center" wrapText="1"/>
    </xf>
    <xf numFmtId="166" fontId="14" fillId="4" borderId="11" xfId="1" applyNumberFormat="1" applyFont="1" applyFill="1" applyBorder="1" applyAlignment="1">
      <alignment horizontal="right" vertical="center"/>
    </xf>
    <xf numFmtId="49" fontId="2" fillId="4" borderId="12" xfId="1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center" vertical="center" wrapText="1"/>
    </xf>
    <xf numFmtId="166" fontId="14" fillId="4" borderId="14" xfId="1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/>
    </xf>
    <xf numFmtId="1" fontId="14" fillId="4" borderId="11" xfId="0" applyNumberFormat="1" applyFont="1" applyFill="1" applyBorder="1" applyAlignment="1">
      <alignment horizontal="right" vertical="center"/>
    </xf>
    <xf numFmtId="2" fontId="4" fillId="4" borderId="11" xfId="0" applyNumberFormat="1" applyFont="1" applyFill="1" applyBorder="1" applyAlignment="1">
      <alignment horizontal="right" vertical="center"/>
    </xf>
    <xf numFmtId="49" fontId="18" fillId="4" borderId="12" xfId="0" applyNumberFormat="1" applyFont="1" applyFill="1" applyBorder="1" applyAlignment="1">
      <alignment horizontal="right" vertical="center"/>
    </xf>
    <xf numFmtId="2" fontId="14" fillId="4" borderId="11" xfId="0" applyNumberFormat="1" applyFont="1" applyFill="1" applyBorder="1" applyAlignment="1">
      <alignment horizontal="right" vertical="center"/>
    </xf>
    <xf numFmtId="165" fontId="4" fillId="4" borderId="11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165" fontId="14" fillId="4" borderId="5" xfId="0" applyNumberFormat="1" applyFont="1" applyFill="1" applyBorder="1" applyAlignment="1">
      <alignment horizontal="right" vertical="center"/>
    </xf>
    <xf numFmtId="165" fontId="14" fillId="4" borderId="11" xfId="0" applyNumberFormat="1" applyFont="1" applyFill="1" applyBorder="1" applyAlignment="1">
      <alignment horizontal="right" vertical="center"/>
    </xf>
    <xf numFmtId="3" fontId="9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166" fontId="4" fillId="4" borderId="5" xfId="0" applyNumberFormat="1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" fontId="31" fillId="0" borderId="3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0"/>
  <sheetViews>
    <sheetView view="pageBreakPreview" zoomScale="82" zoomScaleNormal="100" zoomScaleSheetLayoutView="82" workbookViewId="0">
      <selection activeCell="A19" sqref="A19:E19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91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66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172" t="s">
        <v>6</v>
      </c>
      <c r="C6" s="35">
        <v>2935.6709999999998</v>
      </c>
      <c r="D6" s="50">
        <v>2797.6</v>
      </c>
      <c r="E6" s="123">
        <f>D6/C6*100</f>
        <v>95.296782234794023</v>
      </c>
      <c r="F6" s="160">
        <f>D6-C6</f>
        <v>-138.07099999999991</v>
      </c>
    </row>
    <row r="7" spans="1:8" ht="36" customHeight="1" x14ac:dyDescent="0.25">
      <c r="A7" s="171" t="s">
        <v>7</v>
      </c>
      <c r="B7" s="71" t="s">
        <v>6</v>
      </c>
      <c r="C7" s="26">
        <v>2292.0140000000001</v>
      </c>
      <c r="D7" s="51">
        <v>2125</v>
      </c>
      <c r="E7" s="44">
        <f>D7/C7*100</f>
        <v>92.713220774393164</v>
      </c>
      <c r="F7" s="161">
        <f>D7-C7</f>
        <v>-167.01400000000012</v>
      </c>
    </row>
    <row r="8" spans="1:8" ht="20.25" x14ac:dyDescent="0.25">
      <c r="A8" s="134" t="s">
        <v>8</v>
      </c>
      <c r="B8" s="98"/>
      <c r="C8" s="36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37">
        <v>1598.9</v>
      </c>
      <c r="D9" s="52">
        <v>1892.8</v>
      </c>
      <c r="E9" s="53">
        <f>D9/C9*100</f>
        <v>118.38138720370253</v>
      </c>
      <c r="F9" s="25">
        <f>D9/D7*100</f>
        <v>89.072941176470593</v>
      </c>
      <c r="G9" s="6">
        <f>C9/C7*100</f>
        <v>69.759608798201057</v>
      </c>
    </row>
    <row r="10" spans="1:8" ht="37.5" customHeight="1" x14ac:dyDescent="0.25">
      <c r="A10" s="135" t="s">
        <v>87</v>
      </c>
      <c r="B10" s="98" t="s">
        <v>6</v>
      </c>
      <c r="C10" s="38">
        <v>522.5</v>
      </c>
      <c r="D10" s="55">
        <v>56.3</v>
      </c>
      <c r="E10" s="53" t="s">
        <v>90</v>
      </c>
      <c r="F10" s="25">
        <f>D10/D7*100</f>
        <v>2.6494117647058819</v>
      </c>
      <c r="G10" s="6">
        <f>C10/C7*100</f>
        <v>22.796544872762556</v>
      </c>
      <c r="H10" s="4">
        <f>D10/C10*100</f>
        <v>10.775119617224879</v>
      </c>
    </row>
    <row r="11" spans="1:8" ht="18.75" customHeight="1" x14ac:dyDescent="0.25">
      <c r="A11" s="134" t="s">
        <v>10</v>
      </c>
      <c r="B11" s="98" t="s">
        <v>6</v>
      </c>
      <c r="C11" s="38">
        <v>22.4</v>
      </c>
      <c r="D11" s="52">
        <v>22.6</v>
      </c>
      <c r="E11" s="53">
        <f>D11/C11*100</f>
        <v>100.89285714285717</v>
      </c>
      <c r="F11" s="25">
        <f>D11/D7*100</f>
        <v>1.0635294117647058</v>
      </c>
      <c r="G11" s="6">
        <f>C11/C7*100</f>
        <v>0.97730642133948553</v>
      </c>
    </row>
    <row r="12" spans="1:8" ht="18.75" customHeight="1" thickBot="1" x14ac:dyDescent="0.3">
      <c r="A12" s="134" t="s">
        <v>11</v>
      </c>
      <c r="B12" s="98" t="s">
        <v>6</v>
      </c>
      <c r="C12" s="39">
        <v>3.3</v>
      </c>
      <c r="D12" s="52">
        <v>4.4000000000000004</v>
      </c>
      <c r="E12" s="53">
        <f>D12/C12*100</f>
        <v>133.33333333333334</v>
      </c>
      <c r="F12" s="25">
        <f>D12/D7*100</f>
        <v>0.2070588235294118</v>
      </c>
      <c r="G12" s="6">
        <f>C12/C7*100</f>
        <v>0.14397817814376351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171" t="s">
        <v>12</v>
      </c>
      <c r="B14" s="71" t="s">
        <v>6</v>
      </c>
      <c r="C14" s="26">
        <f>C15+C16+C17+C18</f>
        <v>1598.894</v>
      </c>
      <c r="D14" s="179">
        <v>1892.8</v>
      </c>
      <c r="E14" s="162">
        <f>D14/C14*100</f>
        <v>118.38183144098358</v>
      </c>
      <c r="F14" s="137">
        <f>D14/D7*100</f>
        <v>89.072941176470593</v>
      </c>
      <c r="G14" s="137">
        <f>C14/C7*100</f>
        <v>69.75934701969534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38">
        <v>38.319000000000003</v>
      </c>
      <c r="D15" s="180">
        <v>66</v>
      </c>
      <c r="E15" s="151">
        <f>D15/C15*100</f>
        <v>172.23831519611679</v>
      </c>
      <c r="F15" s="139">
        <f>D15/$D$14*100</f>
        <v>3.4868977176669489</v>
      </c>
      <c r="G15" s="139">
        <f>C15/$C$14*100</f>
        <v>2.3965941457032174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38">
        <v>1279.0150000000001</v>
      </c>
      <c r="D16" s="181">
        <v>1495.2</v>
      </c>
      <c r="E16" s="152">
        <f>SUM(D16/C16*100)</f>
        <v>116.90246009624595</v>
      </c>
      <c r="F16" s="139">
        <f t="shared" ref="F16:F18" si="0">D16/$D$14*100</f>
        <v>78.994082840236686</v>
      </c>
      <c r="G16" s="139">
        <f t="shared" ref="G16:G18" si="1">C16/$C$14*100</f>
        <v>79.99373316805243</v>
      </c>
      <c r="H16" s="140"/>
    </row>
    <row r="17" spans="1:10" s="3" customFormat="1" ht="36" x14ac:dyDescent="0.25">
      <c r="A17" s="134" t="s">
        <v>16</v>
      </c>
      <c r="B17" s="98" t="s">
        <v>15</v>
      </c>
      <c r="C17" s="39">
        <v>239.75299999999999</v>
      </c>
      <c r="D17" s="181">
        <v>303.39999999999998</v>
      </c>
      <c r="E17" s="152">
        <f>SUM(D17/C17*100)</f>
        <v>126.54690452257114</v>
      </c>
      <c r="F17" s="139">
        <f t="shared" si="0"/>
        <v>16.029163144547759</v>
      </c>
      <c r="G17" s="139">
        <f t="shared" si="1"/>
        <v>14.994927743802902</v>
      </c>
      <c r="H17" s="140"/>
    </row>
    <row r="18" spans="1:10" s="3" customFormat="1" ht="54" x14ac:dyDescent="0.25">
      <c r="A18" s="134" t="s">
        <v>85</v>
      </c>
      <c r="B18" s="98" t="s">
        <v>15</v>
      </c>
      <c r="C18" s="38">
        <v>41.807000000000002</v>
      </c>
      <c r="D18" s="181">
        <v>28.2</v>
      </c>
      <c r="E18" s="152">
        <f>SUM(D18/C18*100)</f>
        <v>67.452818905924843</v>
      </c>
      <c r="F18" s="139">
        <f t="shared" si="0"/>
        <v>1.4898562975486052</v>
      </c>
      <c r="G18" s="139">
        <f t="shared" si="1"/>
        <v>2.6147449424414626</v>
      </c>
      <c r="H18" s="140"/>
    </row>
    <row r="19" spans="1:10" s="3" customFormat="1" ht="23.25" x14ac:dyDescent="0.25">
      <c r="A19" s="343" t="s">
        <v>76</v>
      </c>
      <c r="B19" s="344"/>
      <c r="C19" s="344"/>
      <c r="D19" s="344"/>
      <c r="E19" s="345"/>
      <c r="G19" s="5"/>
    </row>
    <row r="20" spans="1:10" s="3" customFormat="1" ht="37.5" customHeight="1" x14ac:dyDescent="0.25">
      <c r="A20" s="148" t="s">
        <v>112</v>
      </c>
      <c r="B20" s="130" t="s">
        <v>6</v>
      </c>
      <c r="C20" s="111">
        <v>3188.3</v>
      </c>
      <c r="D20" s="111">
        <v>1742.7</v>
      </c>
      <c r="E20" s="54">
        <f>SUM(D20/C20*100)</f>
        <v>54.659222783301445</v>
      </c>
      <c r="F20" s="4"/>
      <c r="G20" s="5"/>
    </row>
    <row r="21" spans="1:10" s="3" customFormat="1" ht="36.75" customHeight="1" thickBot="1" x14ac:dyDescent="0.3">
      <c r="A21" s="149" t="s">
        <v>113</v>
      </c>
      <c r="B21" s="125" t="s">
        <v>4</v>
      </c>
      <c r="C21" s="45"/>
      <c r="D21" s="45">
        <v>47.7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36" x14ac:dyDescent="0.25">
      <c r="A23" s="70" t="s">
        <v>69</v>
      </c>
      <c r="B23" s="71" t="s">
        <v>17</v>
      </c>
      <c r="C23" s="34">
        <v>890</v>
      </c>
      <c r="D23" s="34">
        <v>2388</v>
      </c>
      <c r="E23" s="174" t="s">
        <v>101</v>
      </c>
      <c r="G23" s="163"/>
    </row>
    <row r="24" spans="1:10" ht="36.75" thickBot="1" x14ac:dyDescent="0.3">
      <c r="A24" s="121" t="s">
        <v>70</v>
      </c>
      <c r="B24" s="71" t="s">
        <v>17</v>
      </c>
      <c r="C24" s="34">
        <v>890</v>
      </c>
      <c r="D24" s="34">
        <v>2388</v>
      </c>
      <c r="E24" s="174" t="s">
        <v>101</v>
      </c>
      <c r="F24" s="22">
        <f>D24/D23*100</f>
        <v>100</v>
      </c>
      <c r="G24" s="164">
        <f>C24/C23*100</f>
        <v>100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171" t="s">
        <v>21</v>
      </c>
      <c r="B28" s="71" t="s">
        <v>6</v>
      </c>
      <c r="C28" s="36">
        <v>1435.3</v>
      </c>
      <c r="D28" s="43">
        <v>1560</v>
      </c>
      <c r="E28" s="44">
        <f>D28/C28*100</f>
        <v>108.68807914721661</v>
      </c>
      <c r="F28" s="157">
        <f>E28/I28</f>
        <v>98.09393424839044</v>
      </c>
      <c r="G28" s="25">
        <f>D28+D29</f>
        <v>1597</v>
      </c>
      <c r="H28" s="25">
        <f>G28/G29*100</f>
        <v>108.81711638048515</v>
      </c>
      <c r="I28" s="159">
        <v>1.1080000000000001</v>
      </c>
      <c r="J28" s="4">
        <v>94.8</v>
      </c>
    </row>
    <row r="29" spans="1:10" ht="31.5" x14ac:dyDescent="0.25">
      <c r="A29" s="171" t="s">
        <v>22</v>
      </c>
      <c r="B29" s="71" t="s">
        <v>6</v>
      </c>
      <c r="C29" s="36">
        <v>32.299999999999997</v>
      </c>
      <c r="D29" s="43">
        <v>37</v>
      </c>
      <c r="E29" s="44">
        <f>D29/C29*100</f>
        <v>114.55108359133128</v>
      </c>
      <c r="F29" s="157">
        <f>E29/I29</f>
        <v>104.04276438813014</v>
      </c>
      <c r="G29" s="25">
        <f>C28+C29</f>
        <v>1467.6</v>
      </c>
      <c r="H29" s="103"/>
      <c r="I29" s="4">
        <v>1.101</v>
      </c>
      <c r="J29" s="4">
        <v>102.7</v>
      </c>
    </row>
    <row r="30" spans="1:10" ht="32.25" thickBot="1" x14ac:dyDescent="0.3">
      <c r="A30" s="133" t="s">
        <v>114</v>
      </c>
      <c r="B30" s="173" t="s">
        <v>6</v>
      </c>
      <c r="C30" s="41">
        <v>180.1</v>
      </c>
      <c r="D30" s="58">
        <v>215</v>
      </c>
      <c r="E30" s="46">
        <f>D30/C30*100</f>
        <v>119.37812326485286</v>
      </c>
      <c r="F30" s="157">
        <f>E30/I30</f>
        <v>105.92557521282419</v>
      </c>
      <c r="I30" s="4">
        <v>1.127</v>
      </c>
      <c r="J30" s="4">
        <v>103.3</v>
      </c>
    </row>
    <row r="31" spans="1:10" ht="60.75" x14ac:dyDescent="0.25">
      <c r="A31" s="92" t="s">
        <v>23</v>
      </c>
      <c r="B31" s="71" t="s">
        <v>24</v>
      </c>
      <c r="C31" s="59">
        <v>122271.4</v>
      </c>
      <c r="D31" s="59">
        <v>66149.100000000006</v>
      </c>
      <c r="E31" s="150">
        <f>D31/C31*100</f>
        <v>54.100222946658015</v>
      </c>
      <c r="F31" s="155">
        <v>207869.4</v>
      </c>
      <c r="G31" s="129">
        <v>79412.800000000003</v>
      </c>
    </row>
    <row r="32" spans="1:10" ht="30" customHeight="1" x14ac:dyDescent="0.25">
      <c r="A32" s="93" t="s">
        <v>86</v>
      </c>
      <c r="B32" s="94" t="s">
        <v>24</v>
      </c>
      <c r="C32" s="60">
        <v>42602.6</v>
      </c>
      <c r="D32" s="60">
        <v>25079.1</v>
      </c>
      <c r="E32" s="95">
        <f>D32/C32*100</f>
        <v>58.867533906381297</v>
      </c>
      <c r="F32" s="6">
        <f>C32/C31*100</f>
        <v>34.842653310586122</v>
      </c>
      <c r="G32" s="6">
        <f>D32/D31*100</f>
        <v>37.912987478287683</v>
      </c>
      <c r="H32" s="6">
        <f>SUM(G32-F32)</f>
        <v>3.0703341677015601</v>
      </c>
    </row>
    <row r="33" spans="1:12" ht="20.25" hidden="1" x14ac:dyDescent="0.25">
      <c r="A33" s="96" t="s">
        <v>25</v>
      </c>
      <c r="B33" s="71" t="s">
        <v>4</v>
      </c>
      <c r="C33" s="51">
        <f>C32/C41*100</f>
        <v>86.991838376578158</v>
      </c>
      <c r="D33" s="48">
        <f>D32/D41*100</f>
        <v>53.767389808269925</v>
      </c>
      <c r="E33" s="44">
        <f>C33-D33</f>
        <v>33.224448568308233</v>
      </c>
    </row>
    <row r="34" spans="1:12" x14ac:dyDescent="0.25">
      <c r="A34" s="349" t="s">
        <v>108</v>
      </c>
      <c r="B34" s="350"/>
      <c r="C34" s="350"/>
      <c r="D34" s="350"/>
      <c r="E34" s="351"/>
      <c r="F34" s="6">
        <f>D31/F31*100</f>
        <v>31.82243273901787</v>
      </c>
      <c r="G34" s="6">
        <f>D32/G31*100</f>
        <v>31.58067717043096</v>
      </c>
    </row>
    <row r="35" spans="1:12" ht="20.25" x14ac:dyDescent="0.25">
      <c r="A35" s="97" t="s">
        <v>26</v>
      </c>
      <c r="B35" s="98" t="s">
        <v>24</v>
      </c>
      <c r="C35" s="61">
        <v>27100</v>
      </c>
      <c r="D35" s="61">
        <v>14243.9</v>
      </c>
      <c r="E35" s="53">
        <f t="shared" ref="E35:E46" si="2">D35/C35*100</f>
        <v>52.56051660516605</v>
      </c>
      <c r="F35" s="25">
        <f>D35/D32*100</f>
        <v>56.7958977794259</v>
      </c>
      <c r="G35" s="25">
        <f>C35/C32*100</f>
        <v>63.611141104064075</v>
      </c>
      <c r="H35" s="7"/>
      <c r="I35" s="7"/>
    </row>
    <row r="36" spans="1:12" ht="20.25" x14ac:dyDescent="0.25">
      <c r="A36" s="97" t="s">
        <v>27</v>
      </c>
      <c r="B36" s="98" t="s">
        <v>28</v>
      </c>
      <c r="C36" s="61">
        <v>6894.3</v>
      </c>
      <c r="D36" s="61">
        <v>4177.7</v>
      </c>
      <c r="E36" s="53">
        <f t="shared" si="2"/>
        <v>60.596434735941287</v>
      </c>
      <c r="F36" s="25">
        <f>D36/D32*100</f>
        <v>16.658093791244504</v>
      </c>
      <c r="G36" s="25">
        <f>C36/C32*100</f>
        <v>16.182815133348669</v>
      </c>
      <c r="H36" s="7"/>
      <c r="I36" s="7"/>
    </row>
    <row r="37" spans="1:12" ht="20.25" x14ac:dyDescent="0.25">
      <c r="A37" s="97" t="s">
        <v>29</v>
      </c>
      <c r="B37" s="98" t="s">
        <v>28</v>
      </c>
      <c r="C37" s="61">
        <v>3766.8</v>
      </c>
      <c r="D37" s="61">
        <v>1909.8</v>
      </c>
      <c r="E37" s="53">
        <f t="shared" si="2"/>
        <v>50.700860146543484</v>
      </c>
      <c r="F37" s="25">
        <f>D37/D32*100</f>
        <v>7.615105805232246</v>
      </c>
      <c r="G37" s="25">
        <f>C37/C32*100</f>
        <v>8.8417138860069571</v>
      </c>
      <c r="H37" s="7"/>
      <c r="I37" s="7"/>
    </row>
    <row r="38" spans="1:12" ht="20.25" x14ac:dyDescent="0.25">
      <c r="A38" s="97" t="s">
        <v>31</v>
      </c>
      <c r="B38" s="98" t="s">
        <v>28</v>
      </c>
      <c r="C38" s="61">
        <v>1144.5999999999999</v>
      </c>
      <c r="D38" s="61">
        <v>4099.8999999999996</v>
      </c>
      <c r="E38" s="53">
        <f t="shared" si="2"/>
        <v>358.19500262100297</v>
      </c>
      <c r="F38" s="25">
        <f>D38/D32*100</f>
        <v>16.347875322479673</v>
      </c>
      <c r="G38" s="25">
        <f>C38/C32*100</f>
        <v>2.6866904836793997</v>
      </c>
      <c r="H38" s="7"/>
      <c r="I38" s="7"/>
    </row>
    <row r="39" spans="1:12" ht="20.25" x14ac:dyDescent="0.25">
      <c r="A39" s="97" t="s">
        <v>30</v>
      </c>
      <c r="B39" s="98" t="s">
        <v>28</v>
      </c>
      <c r="C39" s="61">
        <v>904.6</v>
      </c>
      <c r="D39" s="61">
        <v>-820.3</v>
      </c>
      <c r="E39" s="53">
        <f t="shared" si="2"/>
        <v>-90.680963961972139</v>
      </c>
      <c r="F39" s="25">
        <f>D39/D32*100</f>
        <v>-3.2708510273494662</v>
      </c>
      <c r="G39" s="25">
        <f>C39/C32*100</f>
        <v>2.1233445846028176</v>
      </c>
      <c r="H39" s="7"/>
      <c r="I39" s="7"/>
    </row>
    <row r="40" spans="1:12" ht="20.25" x14ac:dyDescent="0.25">
      <c r="A40" s="97" t="s">
        <v>32</v>
      </c>
      <c r="B40" s="98" t="s">
        <v>28</v>
      </c>
      <c r="C40" s="61">
        <v>79668.800000000003</v>
      </c>
      <c r="D40" s="61">
        <v>41070</v>
      </c>
      <c r="E40" s="53">
        <f>D40/C40*100</f>
        <v>51.550920812162346</v>
      </c>
      <c r="F40" s="25">
        <f>D40/D31*100</f>
        <v>62.087012521712303</v>
      </c>
      <c r="G40" s="25">
        <f>C40/C31*100</f>
        <v>65.157346689413885</v>
      </c>
      <c r="H40" s="7"/>
      <c r="I40" s="7"/>
    </row>
    <row r="41" spans="1:12" ht="20.25" x14ac:dyDescent="0.25">
      <c r="A41" s="96" t="s">
        <v>33</v>
      </c>
      <c r="B41" s="71" t="s">
        <v>28</v>
      </c>
      <c r="C41" s="23">
        <v>48973.1</v>
      </c>
      <c r="D41" s="59">
        <v>46643.7</v>
      </c>
      <c r="E41" s="44">
        <f t="shared" si="2"/>
        <v>95.24351123371811</v>
      </c>
      <c r="F41" s="1"/>
      <c r="H41" s="7"/>
      <c r="I41" s="7"/>
    </row>
    <row r="42" spans="1:12" ht="20.25" x14ac:dyDescent="0.25">
      <c r="A42" s="97" t="s">
        <v>34</v>
      </c>
      <c r="B42" s="98" t="s">
        <v>28</v>
      </c>
      <c r="C42" s="24">
        <f>SUM(C43:C46)</f>
        <v>32790.399999999994</v>
      </c>
      <c r="D42" s="61">
        <f>SUM(D43:D46)</f>
        <v>33105.899999999994</v>
      </c>
      <c r="E42" s="53">
        <f t="shared" si="2"/>
        <v>100.96217185517713</v>
      </c>
      <c r="F42" s="6">
        <f>D42/D41*100</f>
        <v>70.976144688350189</v>
      </c>
      <c r="G42" s="6">
        <f>C42/C41*100</f>
        <v>66.955941118695762</v>
      </c>
    </row>
    <row r="43" spans="1:12" ht="20.25" x14ac:dyDescent="0.25">
      <c r="A43" s="97" t="s">
        <v>35</v>
      </c>
      <c r="B43" s="98" t="s">
        <v>28</v>
      </c>
      <c r="C43" s="24">
        <v>25530.6</v>
      </c>
      <c r="D43" s="61">
        <v>23390.799999999999</v>
      </c>
      <c r="E43" s="53">
        <f t="shared" si="2"/>
        <v>91.618685028945663</v>
      </c>
      <c r="F43" s="22">
        <f>D43/$D$41*100</f>
        <v>50.147822749910496</v>
      </c>
      <c r="G43" s="22">
        <f>C43/$C$41*100</f>
        <v>52.131884646877566</v>
      </c>
    </row>
    <row r="44" spans="1:12" ht="20.25" x14ac:dyDescent="0.25">
      <c r="A44" s="97" t="s">
        <v>36</v>
      </c>
      <c r="B44" s="98" t="s">
        <v>28</v>
      </c>
      <c r="C44" s="24">
        <v>5153.6000000000004</v>
      </c>
      <c r="D44" s="61">
        <v>5245.9</v>
      </c>
      <c r="E44" s="53">
        <f t="shared" si="2"/>
        <v>101.79098106178203</v>
      </c>
      <c r="F44" s="22">
        <f t="shared" ref="F44:F46" si="3">D44/$D$41*100</f>
        <v>11.246749293044935</v>
      </c>
      <c r="G44" s="22">
        <f t="shared" ref="G44:G46" si="4">C44/$C$41*100</f>
        <v>10.523328112780282</v>
      </c>
    </row>
    <row r="45" spans="1:12" ht="18" customHeight="1" x14ac:dyDescent="0.25">
      <c r="A45" s="97" t="s">
        <v>37</v>
      </c>
      <c r="B45" s="98" t="s">
        <v>28</v>
      </c>
      <c r="C45" s="24">
        <v>331.2</v>
      </c>
      <c r="D45" s="61">
        <v>2308.8000000000002</v>
      </c>
      <c r="E45" s="53">
        <f t="shared" si="2"/>
        <v>697.10144927536237</v>
      </c>
      <c r="F45" s="22">
        <f t="shared" si="3"/>
        <v>4.9498646119411633</v>
      </c>
      <c r="G45" s="22">
        <f t="shared" si="4"/>
        <v>0.67628963655557839</v>
      </c>
      <c r="H45" s="7"/>
      <c r="I45" s="8"/>
      <c r="J45" s="9"/>
      <c r="K45" s="9"/>
      <c r="L45" s="10"/>
    </row>
    <row r="46" spans="1:12" ht="21" customHeight="1" x14ac:dyDescent="0.25">
      <c r="A46" s="97" t="s">
        <v>38</v>
      </c>
      <c r="B46" s="98" t="s">
        <v>28</v>
      </c>
      <c r="C46" s="24">
        <v>1775</v>
      </c>
      <c r="D46" s="61">
        <v>2160.4</v>
      </c>
      <c r="E46" s="53">
        <f t="shared" si="2"/>
        <v>121.71267605633804</v>
      </c>
      <c r="F46" s="22">
        <f t="shared" si="3"/>
        <v>4.6317080334536076</v>
      </c>
      <c r="G46" s="22">
        <f t="shared" si="4"/>
        <v>3.6244387224823429</v>
      </c>
      <c r="H46" s="105"/>
      <c r="I46" s="105"/>
    </row>
    <row r="47" spans="1:12" ht="36" x14ac:dyDescent="0.25">
      <c r="A47" s="126" t="s">
        <v>39</v>
      </c>
      <c r="B47" s="71" t="s">
        <v>4</v>
      </c>
      <c r="C47" s="26">
        <f>C42/C41*100</f>
        <v>66.955941118695762</v>
      </c>
      <c r="D47" s="51">
        <f>D42/D41*100</f>
        <v>70.976144688350189</v>
      </c>
      <c r="E47" s="99" t="s">
        <v>106</v>
      </c>
      <c r="F47" s="27">
        <f>D47-C47</f>
        <v>4.0202035696544272</v>
      </c>
      <c r="G47" s="106">
        <f>C42/C41*100</f>
        <v>66.955941118695762</v>
      </c>
      <c r="H47" s="107">
        <f>D42/D41*100</f>
        <v>70.976144688350189</v>
      </c>
      <c r="I47" s="105"/>
    </row>
    <row r="48" spans="1:12" ht="36" x14ac:dyDescent="0.25">
      <c r="A48" s="126" t="s">
        <v>40</v>
      </c>
      <c r="B48" s="71" t="s">
        <v>4</v>
      </c>
      <c r="C48" s="28">
        <f>C43/C41*100</f>
        <v>52.131884646877566</v>
      </c>
      <c r="D48" s="62">
        <f>D43/D41*100</f>
        <v>50.147822749910496</v>
      </c>
      <c r="E48" s="99" t="s">
        <v>107</v>
      </c>
      <c r="F48" s="27">
        <f t="shared" ref="F48:F51" si="5">D48-C48</f>
        <v>-1.98406189696707</v>
      </c>
      <c r="G48" s="108">
        <f>C43/C41*100</f>
        <v>52.131884646877566</v>
      </c>
      <c r="H48" s="107">
        <f>D43/D41*100</f>
        <v>50.147822749910496</v>
      </c>
      <c r="I48" s="105"/>
    </row>
    <row r="49" spans="1:11" ht="36" x14ac:dyDescent="0.25">
      <c r="A49" s="126" t="s">
        <v>41</v>
      </c>
      <c r="B49" s="71" t="s">
        <v>4</v>
      </c>
      <c r="C49" s="28">
        <f>C44/C41*100</f>
        <v>10.523328112780282</v>
      </c>
      <c r="D49" s="62">
        <f>D44/D41*100</f>
        <v>11.246749293044935</v>
      </c>
      <c r="E49" s="99" t="s">
        <v>104</v>
      </c>
      <c r="F49" s="27">
        <f>D49-C49</f>
        <v>0.72342118026465307</v>
      </c>
      <c r="G49" s="108">
        <f>C44/C41*100</f>
        <v>10.523328112780282</v>
      </c>
      <c r="H49" s="107">
        <f>D44/D41*100</f>
        <v>11.246749293044935</v>
      </c>
      <c r="I49" s="105"/>
    </row>
    <row r="50" spans="1:11" ht="34.5" customHeight="1" x14ac:dyDescent="0.25">
      <c r="A50" s="126" t="s">
        <v>42</v>
      </c>
      <c r="B50" s="127" t="s">
        <v>4</v>
      </c>
      <c r="C50" s="29">
        <f>C45/C41*100</f>
        <v>0.67628963655557839</v>
      </c>
      <c r="D50" s="63">
        <f>D45/D41*100</f>
        <v>4.9498646119411633</v>
      </c>
      <c r="E50" s="99" t="s">
        <v>105</v>
      </c>
      <c r="F50" s="27">
        <f t="shared" si="5"/>
        <v>4.2735749753855847</v>
      </c>
      <c r="G50" s="108">
        <f>C45/C41*100</f>
        <v>0.67628963655557839</v>
      </c>
      <c r="H50" s="107">
        <f>D45/D41*100</f>
        <v>4.9498646119411633</v>
      </c>
      <c r="I50" s="105"/>
    </row>
    <row r="51" spans="1:11" ht="36.75" thickBot="1" x14ac:dyDescent="0.3">
      <c r="A51" s="128" t="s">
        <v>43</v>
      </c>
      <c r="B51" s="173" t="s">
        <v>4</v>
      </c>
      <c r="C51" s="30">
        <f>C46/C41*100</f>
        <v>3.6244387224823429</v>
      </c>
      <c r="D51" s="64">
        <f>D46/D41*100</f>
        <v>4.6317080334536076</v>
      </c>
      <c r="E51" s="99" t="s">
        <v>75</v>
      </c>
      <c r="F51" s="27">
        <f t="shared" si="5"/>
        <v>1.0072693109712647</v>
      </c>
      <c r="G51" s="106">
        <f>C46/C41*100</f>
        <v>3.6244387224823429</v>
      </c>
      <c r="H51" s="109">
        <f>D46/D41*100</f>
        <v>4.6317080334536076</v>
      </c>
      <c r="I51" s="110"/>
      <c r="J51" s="12"/>
      <c r="K51" s="13"/>
    </row>
    <row r="52" spans="1:11" x14ac:dyDescent="0.25">
      <c r="A52" s="333" t="s">
        <v>44</v>
      </c>
      <c r="B52" s="330"/>
      <c r="C52" s="330"/>
      <c r="D52" s="330"/>
      <c r="E52" s="334"/>
    </row>
    <row r="53" spans="1:11" ht="54" x14ac:dyDescent="0.25">
      <c r="A53" s="171" t="s">
        <v>115</v>
      </c>
      <c r="B53" s="141" t="s">
        <v>24</v>
      </c>
      <c r="C53" s="65">
        <v>1233664</v>
      </c>
      <c r="D53" s="65">
        <v>1958790</v>
      </c>
      <c r="E53" s="95">
        <f>D53/C53*100</f>
        <v>158.77824107698692</v>
      </c>
      <c r="F53" s="42"/>
      <c r="G53" s="14"/>
    </row>
    <row r="54" spans="1:11" ht="20.25" x14ac:dyDescent="0.3">
      <c r="A54" s="142" t="s">
        <v>45</v>
      </c>
      <c r="B54" s="98" t="s">
        <v>24</v>
      </c>
      <c r="C54" s="66">
        <v>1264888</v>
      </c>
      <c r="D54" s="66">
        <v>2017019</v>
      </c>
      <c r="E54" s="143">
        <f>D54/C54*100</f>
        <v>159.46226069027455</v>
      </c>
      <c r="F54" s="11"/>
      <c r="G54" s="14"/>
      <c r="H54" s="14"/>
    </row>
    <row r="55" spans="1:11" ht="20.25" x14ac:dyDescent="0.3">
      <c r="A55" s="144" t="s">
        <v>46</v>
      </c>
      <c r="B55" s="98" t="s">
        <v>24</v>
      </c>
      <c r="C55" s="66">
        <f>C53-C54</f>
        <v>-31224</v>
      </c>
      <c r="D55" s="66">
        <f>D53-D54</f>
        <v>-58229</v>
      </c>
      <c r="E55" s="145" t="s">
        <v>47</v>
      </c>
      <c r="F55" s="11">
        <f>D53-D55</f>
        <v>2017019</v>
      </c>
      <c r="G55" s="11">
        <f>C53-C55</f>
        <v>1264888</v>
      </c>
      <c r="H55" s="11"/>
    </row>
    <row r="56" spans="1:11" ht="22.5" customHeight="1" x14ac:dyDescent="0.25">
      <c r="A56" s="121" t="s">
        <v>48</v>
      </c>
      <c r="B56" s="98" t="s">
        <v>4</v>
      </c>
      <c r="C56" s="67">
        <v>15.4</v>
      </c>
      <c r="D56" s="67">
        <v>16.7</v>
      </c>
      <c r="E56" s="146" t="s">
        <v>99</v>
      </c>
      <c r="F56" s="22">
        <f>D56-C56</f>
        <v>1.2999999999999989</v>
      </c>
    </row>
    <row r="57" spans="1:11" ht="21.75" customHeight="1" thickBot="1" x14ac:dyDescent="0.3">
      <c r="A57" s="147" t="s">
        <v>49</v>
      </c>
      <c r="B57" s="131" t="s">
        <v>4</v>
      </c>
      <c r="C57" s="68">
        <v>24.8</v>
      </c>
      <c r="D57" s="68">
        <v>22.7</v>
      </c>
      <c r="E57" s="146" t="s">
        <v>100</v>
      </c>
      <c r="F57" s="22">
        <f>D57-C57</f>
        <v>-2.1000000000000014</v>
      </c>
      <c r="G57" s="11"/>
    </row>
    <row r="58" spans="1:11" x14ac:dyDescent="0.25">
      <c r="A58" s="333" t="s">
        <v>50</v>
      </c>
      <c r="B58" s="330"/>
      <c r="C58" s="330"/>
      <c r="D58" s="330"/>
      <c r="E58" s="334"/>
      <c r="F58" s="335" t="s">
        <v>88</v>
      </c>
      <c r="G58" s="158" t="s">
        <v>89</v>
      </c>
    </row>
    <row r="59" spans="1:11" ht="47.25" x14ac:dyDescent="0.25">
      <c r="A59" s="117"/>
      <c r="B59" s="118"/>
      <c r="C59" s="71" t="s">
        <v>93</v>
      </c>
      <c r="D59" s="71" t="s">
        <v>92</v>
      </c>
      <c r="E59" s="119"/>
      <c r="F59" s="335"/>
      <c r="G59" s="158"/>
    </row>
    <row r="60" spans="1:11" ht="20.25" x14ac:dyDescent="0.25">
      <c r="A60" s="120" t="s">
        <v>51</v>
      </c>
      <c r="B60" s="71" t="s">
        <v>52</v>
      </c>
      <c r="C60" s="34">
        <v>96607</v>
      </c>
      <c r="D60" s="34">
        <v>96160</v>
      </c>
      <c r="E60" s="44">
        <f>D60/C60*100</f>
        <v>99.537300609686667</v>
      </c>
      <c r="F60" s="158">
        <v>96607</v>
      </c>
      <c r="G60" s="158">
        <f>F60+D66+D69</f>
        <v>95847</v>
      </c>
    </row>
    <row r="61" spans="1:11" ht="20.25" x14ac:dyDescent="0.25">
      <c r="A61" s="121" t="s">
        <v>53</v>
      </c>
      <c r="B61" s="98" t="s">
        <v>52</v>
      </c>
      <c r="C61" s="40">
        <v>59225</v>
      </c>
      <c r="D61" s="40">
        <v>59272</v>
      </c>
      <c r="E61" s="53">
        <f>D61/C61*100</f>
        <v>100.0793583790629</v>
      </c>
      <c r="F61" s="158">
        <v>59225</v>
      </c>
      <c r="G61" s="158"/>
    </row>
    <row r="62" spans="1:11" ht="20.25" x14ac:dyDescent="0.25">
      <c r="A62" s="121" t="s">
        <v>54</v>
      </c>
      <c r="B62" s="98" t="s">
        <v>52</v>
      </c>
      <c r="C62" s="40">
        <v>19584</v>
      </c>
      <c r="D62" s="40">
        <v>19565</v>
      </c>
      <c r="E62" s="53">
        <f>D62/C62*100</f>
        <v>99.902982026143789</v>
      </c>
      <c r="F62" s="158">
        <v>19584</v>
      </c>
      <c r="G62" s="158"/>
    </row>
    <row r="63" spans="1:11" ht="20.25" x14ac:dyDescent="0.25">
      <c r="A63" s="121" t="s">
        <v>55</v>
      </c>
      <c r="B63" s="98" t="s">
        <v>52</v>
      </c>
      <c r="C63" s="40">
        <v>17798</v>
      </c>
      <c r="D63" s="40">
        <v>17323</v>
      </c>
      <c r="E63" s="53">
        <f>D63/C63*100</f>
        <v>97.331160804584783</v>
      </c>
      <c r="F63" s="158">
        <v>17798</v>
      </c>
      <c r="G63" s="158"/>
    </row>
    <row r="64" spans="1:11" ht="20.25" x14ac:dyDescent="0.25">
      <c r="A64" s="70" t="s">
        <v>94</v>
      </c>
      <c r="B64" s="71" t="s">
        <v>52</v>
      </c>
      <c r="C64" s="69">
        <v>721</v>
      </c>
      <c r="D64" s="69">
        <v>681</v>
      </c>
      <c r="E64" s="44">
        <f t="shared" ref="E64:E66" si="6">D64/C64*100</f>
        <v>94.45214979195562</v>
      </c>
      <c r="F64" s="1">
        <f>D64-C64</f>
        <v>-40</v>
      </c>
    </row>
    <row r="65" spans="1:9" ht="20.25" x14ac:dyDescent="0.25">
      <c r="A65" s="70" t="s">
        <v>95</v>
      </c>
      <c r="B65" s="72" t="s">
        <v>52</v>
      </c>
      <c r="C65" s="69">
        <v>1676</v>
      </c>
      <c r="D65" s="69">
        <v>1231</v>
      </c>
      <c r="E65" s="44">
        <f t="shared" si="6"/>
        <v>73.448687350835314</v>
      </c>
      <c r="F65" s="1">
        <f>D65-C65</f>
        <v>-445</v>
      </c>
    </row>
    <row r="66" spans="1:9" ht="20.25" x14ac:dyDescent="0.25">
      <c r="A66" s="70" t="s">
        <v>73</v>
      </c>
      <c r="B66" s="72" t="s">
        <v>52</v>
      </c>
      <c r="C66" s="69">
        <f>C64-C65</f>
        <v>-955</v>
      </c>
      <c r="D66" s="69">
        <f>D64-D65</f>
        <v>-550</v>
      </c>
      <c r="E66" s="44">
        <f t="shared" si="6"/>
        <v>57.591623036649217</v>
      </c>
      <c r="F66" s="1">
        <f>D66-C66</f>
        <v>405</v>
      </c>
    </row>
    <row r="67" spans="1:9" ht="20.25" x14ac:dyDescent="0.25">
      <c r="A67" s="70" t="s">
        <v>96</v>
      </c>
      <c r="B67" s="71" t="s">
        <v>52</v>
      </c>
      <c r="C67" s="69">
        <v>3106</v>
      </c>
      <c r="D67" s="69">
        <v>2891</v>
      </c>
      <c r="E67" s="44">
        <f>D67/C67*100</f>
        <v>93.07791371538957</v>
      </c>
      <c r="F67" s="4">
        <f>D67-C67</f>
        <v>-215</v>
      </c>
    </row>
    <row r="68" spans="1:9" ht="20.25" x14ac:dyDescent="0.25">
      <c r="A68" s="70" t="s">
        <v>97</v>
      </c>
      <c r="B68" s="72" t="s">
        <v>52</v>
      </c>
      <c r="C68" s="69">
        <v>3082</v>
      </c>
      <c r="D68" s="69">
        <v>3101</v>
      </c>
      <c r="E68" s="44">
        <f>D68/C68*100</f>
        <v>100.61648280337442</v>
      </c>
      <c r="F68" s="11">
        <f>D68-C68</f>
        <v>19</v>
      </c>
      <c r="G68" s="11"/>
    </row>
    <row r="69" spans="1:9" ht="21" thickBot="1" x14ac:dyDescent="0.3">
      <c r="A69" s="73" t="s">
        <v>56</v>
      </c>
      <c r="B69" s="74" t="s">
        <v>52</v>
      </c>
      <c r="C69" s="75">
        <f>C67-C68</f>
        <v>24</v>
      </c>
      <c r="D69" s="75">
        <f>D67-D68</f>
        <v>-210</v>
      </c>
      <c r="E69" s="76" t="s">
        <v>47</v>
      </c>
      <c r="F69" s="11">
        <f>D60+D66+D69</f>
        <v>95400</v>
      </c>
      <c r="G69" s="7"/>
      <c r="H69" s="7"/>
      <c r="I69" s="7"/>
    </row>
    <row r="70" spans="1:9" ht="40.5" x14ac:dyDescent="0.25">
      <c r="A70" s="122" t="s">
        <v>57</v>
      </c>
      <c r="B70" s="172" t="s">
        <v>52</v>
      </c>
      <c r="C70" s="15">
        <v>271</v>
      </c>
      <c r="D70" s="15">
        <v>167</v>
      </c>
      <c r="E70" s="123">
        <f>D70/C70*100</f>
        <v>61.623616236162363</v>
      </c>
      <c r="F70" s="153"/>
      <c r="G70" s="7"/>
      <c r="H70" s="16"/>
      <c r="I70" s="7"/>
    </row>
    <row r="71" spans="1:9" ht="20.25" x14ac:dyDescent="0.25">
      <c r="A71" s="97" t="s">
        <v>58</v>
      </c>
      <c r="B71" s="98" t="s">
        <v>52</v>
      </c>
      <c r="C71" s="31">
        <v>20409</v>
      </c>
      <c r="D71" s="31">
        <v>15448</v>
      </c>
      <c r="E71" s="53">
        <f>D71/C71*100</f>
        <v>75.692096624038413</v>
      </c>
      <c r="F71" s="153"/>
      <c r="G71" s="7"/>
      <c r="H71" s="17"/>
      <c r="I71" s="7"/>
    </row>
    <row r="72" spans="1:9" ht="20.25" x14ac:dyDescent="0.25">
      <c r="A72" s="92" t="s">
        <v>59</v>
      </c>
      <c r="B72" s="71" t="s">
        <v>4</v>
      </c>
      <c r="C72" s="18">
        <v>0.54</v>
      </c>
      <c r="D72" s="18">
        <v>0.33</v>
      </c>
      <c r="E72" s="80" t="s">
        <v>102</v>
      </c>
      <c r="F72" s="154">
        <f>D72-C72</f>
        <v>-0.21000000000000002</v>
      </c>
      <c r="G72" s="7"/>
      <c r="H72" s="7"/>
      <c r="I72" s="7"/>
    </row>
    <row r="73" spans="1:9" ht="20.25" x14ac:dyDescent="0.25">
      <c r="A73" s="97" t="s">
        <v>60</v>
      </c>
      <c r="B73" s="98" t="s">
        <v>4</v>
      </c>
      <c r="C73" s="32">
        <v>1.08</v>
      </c>
      <c r="D73" s="32">
        <v>0.81</v>
      </c>
      <c r="E73" s="80" t="s">
        <v>103</v>
      </c>
      <c r="F73" s="154">
        <f>D73-C73</f>
        <v>-0.27</v>
      </c>
    </row>
    <row r="74" spans="1:9" ht="36" x14ac:dyDescent="0.25">
      <c r="A74" s="171" t="s">
        <v>67</v>
      </c>
      <c r="B74" s="71" t="s">
        <v>61</v>
      </c>
      <c r="C74" s="19">
        <v>0.5</v>
      </c>
      <c r="D74" s="19">
        <v>0.3</v>
      </c>
      <c r="E74" s="44">
        <f>D74/C74*100</f>
        <v>60</v>
      </c>
    </row>
    <row r="75" spans="1:9" ht="21" thickBot="1" x14ac:dyDescent="0.3">
      <c r="A75" s="124" t="s">
        <v>62</v>
      </c>
      <c r="B75" s="125" t="s">
        <v>61</v>
      </c>
      <c r="C75" s="33">
        <v>0.5</v>
      </c>
      <c r="D75" s="33">
        <v>0.4</v>
      </c>
      <c r="E75" s="84">
        <f>D75/C75*100</f>
        <v>80</v>
      </c>
    </row>
    <row r="76" spans="1:9" x14ac:dyDescent="0.25">
      <c r="A76" s="336" t="s">
        <v>116</v>
      </c>
      <c r="B76" s="337"/>
      <c r="C76" s="337"/>
      <c r="D76" s="337"/>
      <c r="E76" s="338"/>
    </row>
    <row r="77" spans="1:9" ht="54" x14ac:dyDescent="0.25">
      <c r="A77" s="171" t="s">
        <v>98</v>
      </c>
      <c r="B77" s="71" t="s">
        <v>52</v>
      </c>
      <c r="C77" s="56">
        <v>15750</v>
      </c>
      <c r="D77" s="56">
        <v>16105</v>
      </c>
      <c r="E77" s="44">
        <f>D77/C77*100</f>
        <v>102.25396825396827</v>
      </c>
      <c r="G77" s="5"/>
    </row>
    <row r="78" spans="1:9" ht="20.25" x14ac:dyDescent="0.25">
      <c r="A78" s="121" t="s">
        <v>63</v>
      </c>
      <c r="B78" s="98"/>
      <c r="C78" s="156"/>
      <c r="D78" s="61"/>
      <c r="E78" s="53"/>
    </row>
    <row r="79" spans="1:9" ht="36" x14ac:dyDescent="0.25">
      <c r="A79" s="134" t="s">
        <v>80</v>
      </c>
      <c r="B79" s="98" t="s">
        <v>52</v>
      </c>
      <c r="C79" s="61">
        <v>118</v>
      </c>
      <c r="D79" s="61">
        <v>200</v>
      </c>
      <c r="E79" s="53">
        <f t="shared" ref="E79:E84" si="7">D79/C79*100</f>
        <v>169.4915254237288</v>
      </c>
    </row>
    <row r="80" spans="1:9" ht="20.25" x14ac:dyDescent="0.25">
      <c r="A80" s="121" t="s">
        <v>81</v>
      </c>
      <c r="B80" s="98" t="s">
        <v>52</v>
      </c>
      <c r="C80" s="61">
        <v>7358</v>
      </c>
      <c r="D80" s="61">
        <v>7228</v>
      </c>
      <c r="E80" s="53">
        <f t="shared" si="7"/>
        <v>98.233215547703182</v>
      </c>
    </row>
    <row r="81" spans="1:5" ht="20.25" x14ac:dyDescent="0.25">
      <c r="A81" s="121" t="s">
        <v>82</v>
      </c>
      <c r="B81" s="98" t="s">
        <v>52</v>
      </c>
      <c r="C81" s="61">
        <v>1375</v>
      </c>
      <c r="D81" s="61">
        <v>1313</v>
      </c>
      <c r="E81" s="53">
        <f t="shared" si="7"/>
        <v>95.490909090909099</v>
      </c>
    </row>
    <row r="82" spans="1:5" ht="20.25" x14ac:dyDescent="0.25">
      <c r="A82" s="121" t="s">
        <v>83</v>
      </c>
      <c r="B82" s="98" t="s">
        <v>52</v>
      </c>
      <c r="C82" s="61">
        <v>740</v>
      </c>
      <c r="D82" s="61">
        <v>762</v>
      </c>
      <c r="E82" s="53">
        <f t="shared" si="7"/>
        <v>102.97297297297297</v>
      </c>
    </row>
    <row r="83" spans="1:5" ht="20.25" x14ac:dyDescent="0.25">
      <c r="A83" s="121" t="s">
        <v>84</v>
      </c>
      <c r="B83" s="98" t="s">
        <v>52</v>
      </c>
      <c r="C83" s="61">
        <v>208</v>
      </c>
      <c r="D83" s="61">
        <v>173</v>
      </c>
      <c r="E83" s="53">
        <f t="shared" si="7"/>
        <v>83.173076923076934</v>
      </c>
    </row>
    <row r="84" spans="1:5" ht="36" x14ac:dyDescent="0.25">
      <c r="A84" s="171" t="s">
        <v>110</v>
      </c>
      <c r="B84" s="71" t="s">
        <v>64</v>
      </c>
      <c r="C84" s="56">
        <v>38401</v>
      </c>
      <c r="D84" s="56">
        <v>42544</v>
      </c>
      <c r="E84" s="44">
        <f t="shared" si="7"/>
        <v>110.78878154214733</v>
      </c>
    </row>
    <row r="85" spans="1:5" ht="20.25" x14ac:dyDescent="0.25">
      <c r="A85" s="121" t="s">
        <v>65</v>
      </c>
      <c r="B85" s="98"/>
      <c r="C85" s="85"/>
      <c r="D85" s="85"/>
      <c r="E85" s="44"/>
    </row>
    <row r="86" spans="1:5" ht="36" x14ac:dyDescent="0.25">
      <c r="A86" s="134" t="s">
        <v>80</v>
      </c>
      <c r="B86" s="98" t="s">
        <v>64</v>
      </c>
      <c r="C86" s="52">
        <v>44086.1</v>
      </c>
      <c r="D86" s="52">
        <v>50050.6</v>
      </c>
      <c r="E86" s="53">
        <f>D86/C86*100</f>
        <v>113.5292076187279</v>
      </c>
    </row>
    <row r="87" spans="1:5" ht="20.25" x14ac:dyDescent="0.25">
      <c r="A87" s="121" t="s">
        <v>81</v>
      </c>
      <c r="B87" s="98" t="s">
        <v>64</v>
      </c>
      <c r="C87" s="52">
        <v>40554.400000000001</v>
      </c>
      <c r="D87" s="52">
        <v>45275</v>
      </c>
      <c r="E87" s="53">
        <f>D87/C87*100</f>
        <v>111.6401672814787</v>
      </c>
    </row>
    <row r="88" spans="1:5" ht="20.25" x14ac:dyDescent="0.25">
      <c r="A88" s="121" t="s">
        <v>82</v>
      </c>
      <c r="B88" s="98" t="s">
        <v>64</v>
      </c>
      <c r="C88" s="52">
        <v>40885.199999999997</v>
      </c>
      <c r="D88" s="52">
        <v>47842.6</v>
      </c>
      <c r="E88" s="53">
        <f>D88/C88*100</f>
        <v>117.01691565652119</v>
      </c>
    </row>
    <row r="89" spans="1:5" ht="20.25" x14ac:dyDescent="0.25">
      <c r="A89" s="121" t="s">
        <v>83</v>
      </c>
      <c r="B89" s="98" t="s">
        <v>64</v>
      </c>
      <c r="C89" s="52">
        <v>30827.599999999999</v>
      </c>
      <c r="D89" s="52">
        <v>33786.9</v>
      </c>
      <c r="E89" s="53">
        <f>D89/C89*100</f>
        <v>109.59951472057507</v>
      </c>
    </row>
    <row r="90" spans="1:5" ht="20.25" x14ac:dyDescent="0.25">
      <c r="A90" s="121" t="s">
        <v>84</v>
      </c>
      <c r="B90" s="98" t="s">
        <v>64</v>
      </c>
      <c r="C90" s="52">
        <v>38305.199999999997</v>
      </c>
      <c r="D90" s="52">
        <v>45240.2</v>
      </c>
      <c r="E90" s="53">
        <f>D90/C90*100</f>
        <v>118.10459154370687</v>
      </c>
    </row>
    <row r="91" spans="1:5" ht="36.75" thickBot="1" x14ac:dyDescent="0.3">
      <c r="A91" s="136" t="s">
        <v>68</v>
      </c>
      <c r="B91" s="173" t="s">
        <v>24</v>
      </c>
      <c r="C91" s="86">
        <v>0</v>
      </c>
      <c r="D91" s="86">
        <v>0</v>
      </c>
      <c r="E91" s="101" t="s">
        <v>47</v>
      </c>
    </row>
    <row r="92" spans="1:5" x14ac:dyDescent="0.25">
      <c r="A92" s="102"/>
      <c r="B92" s="102"/>
      <c r="C92" s="102"/>
      <c r="D92" s="102"/>
      <c r="E92" s="102"/>
    </row>
    <row r="93" spans="1:5" s="3" customFormat="1" x14ac:dyDescent="0.25">
      <c r="A93" s="339" t="s">
        <v>111</v>
      </c>
      <c r="B93" s="339"/>
      <c r="C93" s="339"/>
      <c r="D93" s="339"/>
      <c r="E93" s="339"/>
    </row>
    <row r="94" spans="1:5" x14ac:dyDescent="0.25">
      <c r="A94" s="165"/>
      <c r="B94" s="166"/>
      <c r="C94" s="89"/>
      <c r="D94" s="89"/>
      <c r="E94" s="167"/>
    </row>
    <row r="95" spans="1:5" x14ac:dyDescent="0.25">
      <c r="A95" s="90"/>
      <c r="B95" s="90"/>
      <c r="C95" s="90"/>
      <c r="D95" s="90"/>
      <c r="E95" s="90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165"/>
      <c r="B99" s="166"/>
      <c r="C99" s="89"/>
      <c r="D99" s="89"/>
      <c r="E99" s="167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</sheetData>
  <mergeCells count="17">
    <mergeCell ref="A58:E58"/>
    <mergeCell ref="F58:F59"/>
    <mergeCell ref="A76:E76"/>
    <mergeCell ref="A93:E93"/>
    <mergeCell ref="A13:E13"/>
    <mergeCell ref="A19:E19"/>
    <mergeCell ref="A22:E22"/>
    <mergeCell ref="A27:E27"/>
    <mergeCell ref="A34:E34"/>
    <mergeCell ref="A52:E52"/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" right="0" top="0" bottom="0" header="0.31496062992125984" footer="0.31496062992125984"/>
  <pageSetup paperSize="9" scale="83" orientation="portrait" verticalDpi="180" r:id="rId1"/>
  <rowBreaks count="2" manualBreakCount="2">
    <brk id="37" max="4" man="1"/>
    <brk id="75" max="4" man="1"/>
  </rowBreaks>
  <colBreaks count="1" manualBreakCount="1">
    <brk id="5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view="pageBreakPreview" topLeftCell="A7" zoomScaleNormal="100" zoomScaleSheetLayoutView="100" workbookViewId="0">
      <selection activeCell="J67" sqref="J67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249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250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291" t="s">
        <v>6</v>
      </c>
      <c r="C6" s="50">
        <v>24235.061699999998</v>
      </c>
      <c r="D6" s="50">
        <v>26158.407500000001</v>
      </c>
      <c r="E6" s="123">
        <f>D6/C6*100</f>
        <v>107.93621169117966</v>
      </c>
      <c r="F6" s="160">
        <f>D6-C6</f>
        <v>1923.3458000000028</v>
      </c>
    </row>
    <row r="7" spans="1:8" ht="36" customHeight="1" x14ac:dyDescent="0.25">
      <c r="A7" s="293" t="s">
        <v>7</v>
      </c>
      <c r="B7" s="71" t="s">
        <v>6</v>
      </c>
      <c r="C7" s="51">
        <v>17826.972600000001</v>
      </c>
      <c r="D7" s="51">
        <v>19635.7425</v>
      </c>
      <c r="E7" s="44">
        <f>D7/C7*100</f>
        <v>110.14625388496979</v>
      </c>
      <c r="F7" s="161">
        <f>D7-C7</f>
        <v>1808.7698999999993</v>
      </c>
    </row>
    <row r="8" spans="1:8" ht="20.25" x14ac:dyDescent="0.25">
      <c r="A8" s="134" t="s">
        <v>8</v>
      </c>
      <c r="B8" s="98"/>
      <c r="C8" s="43"/>
      <c r="D8" s="43"/>
      <c r="E8" s="44"/>
      <c r="F8" s="298" t="s">
        <v>270</v>
      </c>
      <c r="G8" s="299" t="s">
        <v>271</v>
      </c>
    </row>
    <row r="9" spans="1:8" ht="20.25" customHeight="1" x14ac:dyDescent="0.25">
      <c r="A9" s="135" t="s">
        <v>9</v>
      </c>
      <c r="B9" s="98" t="s">
        <v>6</v>
      </c>
      <c r="C9" s="52">
        <v>14733.513000000001</v>
      </c>
      <c r="D9" s="52">
        <v>16993.419999999998</v>
      </c>
      <c r="E9" s="53">
        <f>D9/C9*100</f>
        <v>115.33854824711524</v>
      </c>
      <c r="F9" s="25">
        <f>D9/D7*100</f>
        <v>86.543302347746703</v>
      </c>
      <c r="G9" s="6">
        <f>C9/C7*100</f>
        <v>82.647308270390226</v>
      </c>
    </row>
    <row r="10" spans="1:8" ht="37.5" customHeight="1" x14ac:dyDescent="0.25">
      <c r="A10" s="135" t="s">
        <v>87</v>
      </c>
      <c r="B10" s="98" t="s">
        <v>6</v>
      </c>
      <c r="C10" s="55">
        <v>1297.681</v>
      </c>
      <c r="D10" s="55">
        <v>759.99199999999996</v>
      </c>
      <c r="E10" s="53">
        <f>D10/C10*100</f>
        <v>58.565394731062561</v>
      </c>
      <c r="F10" s="25">
        <f>D10/D7*100</f>
        <v>3.8704520595541516</v>
      </c>
      <c r="G10" s="6">
        <f>C10/C7*100</f>
        <v>7.2793122484521007</v>
      </c>
      <c r="H10" s="6"/>
    </row>
    <row r="11" spans="1:8" ht="18.75" customHeight="1" x14ac:dyDescent="0.25">
      <c r="A11" s="134" t="s">
        <v>11</v>
      </c>
      <c r="B11" s="98" t="s">
        <v>6</v>
      </c>
      <c r="C11" s="184">
        <v>320.31389999999999</v>
      </c>
      <c r="D11" s="52">
        <v>347.57729999999998</v>
      </c>
      <c r="E11" s="53">
        <f>D11/C11*100</f>
        <v>108.51146328648242</v>
      </c>
      <c r="F11" s="25">
        <f>D11/D7*100</f>
        <v>1.7701255758472079</v>
      </c>
      <c r="G11" s="6">
        <f>C11/C7*100</f>
        <v>1.7967935845708316</v>
      </c>
    </row>
    <row r="12" spans="1:8" ht="18.75" customHeight="1" thickBot="1" x14ac:dyDescent="0.3">
      <c r="A12" s="134" t="s">
        <v>123</v>
      </c>
      <c r="B12" s="98" t="s">
        <v>6</v>
      </c>
      <c r="C12" s="184">
        <v>35.6158</v>
      </c>
      <c r="D12" s="52">
        <v>44.472000000000001</v>
      </c>
      <c r="E12" s="53">
        <f>D12/C12*100</f>
        <v>124.86593028936596</v>
      </c>
      <c r="F12" s="25">
        <f>D12/D7*100</f>
        <v>0.22648494193687865</v>
      </c>
      <c r="G12" s="6">
        <f>C12/C7*100</f>
        <v>0.19978602536248916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293" t="s">
        <v>12</v>
      </c>
      <c r="B14" s="71" t="s">
        <v>6</v>
      </c>
      <c r="C14" s="51">
        <v>14733.513000000001</v>
      </c>
      <c r="D14" s="51">
        <v>16993.419999999998</v>
      </c>
      <c r="E14" s="162">
        <f>D14/C14*100</f>
        <v>115.33854824711524</v>
      </c>
      <c r="F14" s="210">
        <f>D14/D7*100</f>
        <v>86.543302347746703</v>
      </c>
      <c r="G14" s="210">
        <f>C14/C7*100</f>
        <v>82.647308270390226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630.44960000000003</v>
      </c>
      <c r="D15" s="180">
        <v>685.14499999999998</v>
      </c>
      <c r="E15" s="151">
        <f>D15/C15*100</f>
        <v>108.67561816202279</v>
      </c>
      <c r="F15" s="300">
        <f>D15/$D$14*100</f>
        <v>4.0318252594239423</v>
      </c>
      <c r="G15" s="300">
        <f>C15/$C$14*100</f>
        <v>4.2790175024788724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12254.8</v>
      </c>
      <c r="D16" s="181">
        <v>14153.710999999999</v>
      </c>
      <c r="E16" s="152">
        <f>SUM(D16/C16*100)</f>
        <v>115.49524268041911</v>
      </c>
      <c r="F16" s="300">
        <f t="shared" ref="F16:F18" si="0">D16/$D$14*100</f>
        <v>83.28936141165228</v>
      </c>
      <c r="G16" s="300">
        <f t="shared" ref="G16:G18" si="1">C16/$C$14*100</f>
        <v>83.17636126563977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1527.4487999999999</v>
      </c>
      <c r="D17" s="181">
        <v>1818.9449999999999</v>
      </c>
      <c r="E17" s="152">
        <f>SUM(D17/C17*100)</f>
        <v>119.08386061778306</v>
      </c>
      <c r="F17" s="300">
        <f t="shared" si="0"/>
        <v>10.703819478362803</v>
      </c>
      <c r="G17" s="300">
        <f t="shared" si="1"/>
        <v>10.367173124291536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320.81459999999998</v>
      </c>
      <c r="D18" s="181">
        <v>335.61930000000001</v>
      </c>
      <c r="E18" s="152">
        <f>SUM(D18/C18*100)</f>
        <v>104.61472139983654</v>
      </c>
      <c r="F18" s="300">
        <f t="shared" si="0"/>
        <v>1.974995615950174</v>
      </c>
      <c r="G18" s="300">
        <f t="shared" si="1"/>
        <v>2.1774481075898189</v>
      </c>
      <c r="H18" s="140"/>
    </row>
    <row r="19" spans="1:10" s="3" customFormat="1" ht="23.25" x14ac:dyDescent="0.25">
      <c r="A19" s="343" t="s">
        <v>251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1783.0450000000001</v>
      </c>
      <c r="D20" s="111">
        <v>1692.2239999999999</v>
      </c>
      <c r="E20" s="54">
        <f>SUM(D20/C20*100)</f>
        <v>94.9064101018202</v>
      </c>
      <c r="F20" s="4"/>
      <c r="G20" s="5"/>
    </row>
    <row r="21" spans="1:10" s="3" customFormat="1" ht="36.75" customHeight="1" thickBot="1" x14ac:dyDescent="0.3">
      <c r="A21" s="149" t="s">
        <v>252</v>
      </c>
      <c r="B21" s="125" t="s">
        <v>4</v>
      </c>
      <c r="C21" s="45"/>
      <c r="D21" s="45">
        <v>86.1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19350</v>
      </c>
      <c r="D23" s="56">
        <v>17081</v>
      </c>
      <c r="E23" s="100">
        <f>SUM(D23/C23*100)</f>
        <v>88.273901808785524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13429</v>
      </c>
      <c r="D24" s="56">
        <v>16440</v>
      </c>
      <c r="E24" s="100">
        <f>SUM(D24/C24*100)</f>
        <v>122.42162484176038</v>
      </c>
      <c r="F24" s="164">
        <f>D24/D23*100</f>
        <v>96.247292313096423</v>
      </c>
      <c r="G24" s="164">
        <f>C24/C23*100</f>
        <v>69.400516795865627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269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293" t="s">
        <v>21</v>
      </c>
      <c r="B28" s="71" t="s">
        <v>6</v>
      </c>
      <c r="C28" s="43">
        <v>9279.17</v>
      </c>
      <c r="D28" s="43">
        <v>10090.64</v>
      </c>
      <c r="E28" s="44">
        <f>D28/C28*100</f>
        <v>108.74507094923361</v>
      </c>
      <c r="F28" s="157">
        <f>E28/I28</f>
        <v>108.09649199725011</v>
      </c>
      <c r="G28" s="25">
        <f>D28+D29</f>
        <v>10368.849999999999</v>
      </c>
      <c r="H28" s="25">
        <f>G28/G29*100</f>
        <v>108.90962754448248</v>
      </c>
      <c r="I28" s="231">
        <v>1.006</v>
      </c>
    </row>
    <row r="29" spans="1:10" ht="31.5" x14ac:dyDescent="0.25">
      <c r="A29" s="293" t="s">
        <v>22</v>
      </c>
      <c r="B29" s="71" t="s">
        <v>6</v>
      </c>
      <c r="C29" s="43">
        <v>241.43</v>
      </c>
      <c r="D29" s="43">
        <v>278.20999999999998</v>
      </c>
      <c r="E29" s="44">
        <f>D29/C29*100</f>
        <v>115.23422938325807</v>
      </c>
      <c r="F29" s="157">
        <f>E29/I29</f>
        <v>113.19668898158946</v>
      </c>
      <c r="G29" s="25">
        <f>C28+C29</f>
        <v>9520.6</v>
      </c>
      <c r="H29" s="103"/>
      <c r="I29" s="231">
        <v>1.018</v>
      </c>
    </row>
    <row r="30" spans="1:10" ht="32.25" thickBot="1" x14ac:dyDescent="0.3">
      <c r="A30" s="133" t="s">
        <v>114</v>
      </c>
      <c r="B30" s="292" t="s">
        <v>6</v>
      </c>
      <c r="C30" s="43">
        <v>1260.8499999999999</v>
      </c>
      <c r="D30" s="43">
        <v>1384.7</v>
      </c>
      <c r="E30" s="46">
        <f>D30/C30*100</f>
        <v>109.82273862870287</v>
      </c>
      <c r="F30" s="157">
        <f>E30/I30</f>
        <v>102.35110776207163</v>
      </c>
      <c r="I30" s="231">
        <v>1.073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1555163</v>
      </c>
      <c r="D32" s="59">
        <v>1672009.3</v>
      </c>
      <c r="E32" s="150">
        <f>D32/C32*100</f>
        <v>107.51344392838564</v>
      </c>
      <c r="F32" s="155">
        <v>1748296.4</v>
      </c>
      <c r="G32" s="129">
        <v>649678.30000000005</v>
      </c>
    </row>
    <row r="33" spans="1:12" ht="30" customHeight="1" x14ac:dyDescent="0.25">
      <c r="A33" s="93" t="s">
        <v>86</v>
      </c>
      <c r="B33" s="94" t="s">
        <v>24</v>
      </c>
      <c r="C33" s="60">
        <v>557370.4</v>
      </c>
      <c r="D33" s="60">
        <v>632930.30000000005</v>
      </c>
      <c r="E33" s="95">
        <f>D33/C33*100</f>
        <v>113.55649672103148</v>
      </c>
      <c r="F33" s="221">
        <f>D33/D32*100</f>
        <v>37.854472460171131</v>
      </c>
      <c r="G33" s="221">
        <f>C33/C32*100</f>
        <v>35.839998765402726</v>
      </c>
      <c r="H33" s="6">
        <f>F33-G33</f>
        <v>2.0144736947684052</v>
      </c>
    </row>
    <row r="34" spans="1:12" ht="20.25" hidden="1" x14ac:dyDescent="0.25">
      <c r="A34" s="193" t="s">
        <v>25</v>
      </c>
      <c r="B34" s="47" t="s">
        <v>4</v>
      </c>
      <c r="C34" s="48">
        <f>C33/C42*100</f>
        <v>38.033611105803743</v>
      </c>
      <c r="D34" s="48">
        <f>D33/D42*100</f>
        <v>40.083175732531046</v>
      </c>
      <c r="E34" s="49">
        <f>C34-D34</f>
        <v>-2.0495646267273031</v>
      </c>
      <c r="F34" s="222"/>
      <c r="G34" s="222"/>
    </row>
    <row r="35" spans="1:12" x14ac:dyDescent="0.25">
      <c r="A35" s="349" t="s">
        <v>253</v>
      </c>
      <c r="B35" s="350"/>
      <c r="C35" s="350"/>
      <c r="D35" s="350"/>
      <c r="E35" s="351"/>
      <c r="F35" s="221">
        <f>D32/F32*100</f>
        <v>95.636489327553392</v>
      </c>
      <c r="G35" s="221">
        <f>D33/G32*100</f>
        <v>97.422108757518913</v>
      </c>
    </row>
    <row r="36" spans="1:12" ht="20.25" x14ac:dyDescent="0.25">
      <c r="A36" s="97" t="s">
        <v>26</v>
      </c>
      <c r="B36" s="98" t="s">
        <v>24</v>
      </c>
      <c r="C36" s="61">
        <v>301069.7</v>
      </c>
      <c r="D36" s="61">
        <v>352851.20000000001</v>
      </c>
      <c r="E36" s="53">
        <f t="shared" ref="E36:E47" si="2">D36/C36*100</f>
        <v>117.19917348042664</v>
      </c>
      <c r="F36" s="25">
        <f>D36/D33*100</f>
        <v>55.748824159627056</v>
      </c>
      <c r="G36" s="25">
        <f>C36/C33*100</f>
        <v>54.016090556656756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119311.4</v>
      </c>
      <c r="D37" s="61">
        <v>129800.6</v>
      </c>
      <c r="E37" s="53">
        <f t="shared" si="2"/>
        <v>108.7914482606021</v>
      </c>
      <c r="F37" s="25">
        <f>D37/D33*100</f>
        <v>20.507882147528726</v>
      </c>
      <c r="G37" s="25">
        <f>C37/C33*100</f>
        <v>21.406124185999111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55432.7</v>
      </c>
      <c r="D38" s="61">
        <v>47807.4</v>
      </c>
      <c r="E38" s="53">
        <f t="shared" si="2"/>
        <v>86.24404007021127</v>
      </c>
      <c r="F38" s="25">
        <f>D38/D33*100</f>
        <v>7.553343551414744</v>
      </c>
      <c r="G38" s="25">
        <f>C38/C33*100</f>
        <v>9.9453971721497929</v>
      </c>
      <c r="H38" s="7"/>
      <c r="I38" s="7"/>
    </row>
    <row r="39" spans="1:12" ht="40.5" x14ac:dyDescent="0.25">
      <c r="A39" s="97" t="s">
        <v>31</v>
      </c>
      <c r="B39" s="98" t="s">
        <v>28</v>
      </c>
      <c r="C39" s="61">
        <v>18788.2</v>
      </c>
      <c r="D39" s="61">
        <v>40434.300000000003</v>
      </c>
      <c r="E39" s="53" t="s">
        <v>219</v>
      </c>
      <c r="F39" s="25">
        <f>D39/D33*100</f>
        <v>6.3884285520854345</v>
      </c>
      <c r="G39" s="25">
        <f>C39/C33*100</f>
        <v>3.3708643300756553</v>
      </c>
      <c r="H39" s="7"/>
      <c r="I39" s="7"/>
    </row>
    <row r="40" spans="1:12" ht="20.25" x14ac:dyDescent="0.25">
      <c r="A40" s="97" t="s">
        <v>30</v>
      </c>
      <c r="B40" s="98" t="s">
        <v>28</v>
      </c>
      <c r="C40" s="61">
        <v>27940.9</v>
      </c>
      <c r="D40" s="61">
        <v>19280</v>
      </c>
      <c r="E40" s="53">
        <f t="shared" si="2"/>
        <v>69.002788027586789</v>
      </c>
      <c r="F40" s="25">
        <f>D40/D33*100</f>
        <v>3.0461489993447932</v>
      </c>
      <c r="G40" s="25">
        <f>C40/C33*100</f>
        <v>5.0129859784444957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997792.6</v>
      </c>
      <c r="D41" s="61">
        <v>1039079</v>
      </c>
      <c r="E41" s="53">
        <f t="shared" si="2"/>
        <v>104.13777372171332</v>
      </c>
      <c r="F41" s="25">
        <f>D41/D32*100</f>
        <v>62.145527539828869</v>
      </c>
      <c r="G41" s="25">
        <f>C41/C32*100</f>
        <v>64.160001234597274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1465468</v>
      </c>
      <c r="D42" s="59">
        <v>1579042.3</v>
      </c>
      <c r="E42" s="44">
        <f t="shared" si="2"/>
        <v>107.75003616592107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1057819.8</v>
      </c>
      <c r="D43" s="61">
        <f>SUM(D44:D47)</f>
        <v>1186658.7000000002</v>
      </c>
      <c r="E43" s="53">
        <f t="shared" si="2"/>
        <v>112.17966424905264</v>
      </c>
      <c r="F43" s="6">
        <f>D43/D42*100</f>
        <v>75.150532699472336</v>
      </c>
      <c r="G43" s="6">
        <f>C43/C42*100</f>
        <v>72.183070527640325</v>
      </c>
    </row>
    <row r="44" spans="1:12" ht="20.25" x14ac:dyDescent="0.25">
      <c r="A44" s="97" t="s">
        <v>35</v>
      </c>
      <c r="B44" s="98" t="s">
        <v>28</v>
      </c>
      <c r="C44" s="61">
        <v>844411.3</v>
      </c>
      <c r="D44" s="61">
        <v>917788.8</v>
      </c>
      <c r="E44" s="53">
        <f t="shared" si="2"/>
        <v>108.68978186341182</v>
      </c>
      <c r="F44" s="22">
        <f>D44/$D$42*100</f>
        <v>58.123129443714085</v>
      </c>
      <c r="G44" s="22">
        <f>C44/$C$42*100</f>
        <v>57.620589463570681</v>
      </c>
    </row>
    <row r="45" spans="1:12" ht="20.25" x14ac:dyDescent="0.25">
      <c r="A45" s="97" t="s">
        <v>36</v>
      </c>
      <c r="B45" s="98" t="s">
        <v>28</v>
      </c>
      <c r="C45" s="61">
        <v>105241.3</v>
      </c>
      <c r="D45" s="61">
        <v>123060.3</v>
      </c>
      <c r="E45" s="53">
        <f t="shared" si="2"/>
        <v>116.93156583964661</v>
      </c>
      <c r="F45" s="22">
        <f>D45/$D$42*100</f>
        <v>7.7933504377938441</v>
      </c>
      <c r="G45" s="22">
        <f t="shared" ref="G45:G47" si="3">C45/$C$42*100</f>
        <v>7.1814123542786339</v>
      </c>
    </row>
    <row r="46" spans="1:12" ht="18" customHeight="1" x14ac:dyDescent="0.25">
      <c r="A46" s="97" t="s">
        <v>37</v>
      </c>
      <c r="B46" s="98" t="s">
        <v>28</v>
      </c>
      <c r="C46" s="61">
        <v>79518.899999999994</v>
      </c>
      <c r="D46" s="61">
        <v>88587.1</v>
      </c>
      <c r="E46" s="53">
        <f t="shared" si="2"/>
        <v>111.4038297813476</v>
      </c>
      <c r="F46" s="22">
        <f>D46/$D$42*100</f>
        <v>5.6101790306694124</v>
      </c>
      <c r="G46" s="22">
        <f t="shared" si="3"/>
        <v>5.4261778489874901</v>
      </c>
      <c r="H46" s="7"/>
      <c r="I46" s="8"/>
      <c r="J46" s="9"/>
      <c r="K46" s="9"/>
      <c r="L46" s="10"/>
    </row>
    <row r="47" spans="1:12" ht="21" customHeight="1" x14ac:dyDescent="0.25">
      <c r="A47" s="97" t="s">
        <v>38</v>
      </c>
      <c r="B47" s="98" t="s">
        <v>28</v>
      </c>
      <c r="C47" s="61">
        <v>28648.3</v>
      </c>
      <c r="D47" s="61">
        <v>57222.5</v>
      </c>
      <c r="E47" s="53">
        <f t="shared" si="2"/>
        <v>199.7413459088323</v>
      </c>
      <c r="F47" s="22">
        <f t="shared" ref="F47" si="4">D47/$D$42*100</f>
        <v>3.6238737872949947</v>
      </c>
      <c r="G47" s="22">
        <f t="shared" si="3"/>
        <v>1.9548908608035112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72.183070527640325</v>
      </c>
      <c r="D48" s="51">
        <f>D43/D42*100</f>
        <v>75.150532699472336</v>
      </c>
      <c r="E48" s="99" t="s">
        <v>254</v>
      </c>
      <c r="F48" s="27">
        <f>D48-C48</f>
        <v>2.9674621718320111</v>
      </c>
      <c r="G48" s="106"/>
      <c r="H48" s="107"/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57.620589463570681</v>
      </c>
      <c r="D49" s="62">
        <f>D44/D42*100</f>
        <v>58.123129443714085</v>
      </c>
      <c r="E49" s="99" t="s">
        <v>255</v>
      </c>
      <c r="F49" s="27">
        <f t="shared" ref="F49:F52" si="5">D49-C49</f>
        <v>0.5025399801434034</v>
      </c>
      <c r="G49" s="108"/>
      <c r="H49" s="107"/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7.1814123542786339</v>
      </c>
      <c r="D50" s="62">
        <f>D45/D42*100</f>
        <v>7.7933504377938441</v>
      </c>
      <c r="E50" s="99" t="s">
        <v>256</v>
      </c>
      <c r="F50" s="27">
        <f>D50-C50</f>
        <v>0.61193808351521017</v>
      </c>
      <c r="G50" s="108"/>
      <c r="H50" s="107"/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5.4261778489874901</v>
      </c>
      <c r="D51" s="63">
        <f>D46/D42*100</f>
        <v>5.6101790306694124</v>
      </c>
      <c r="E51" s="99" t="s">
        <v>174</v>
      </c>
      <c r="F51" s="27">
        <f t="shared" si="5"/>
        <v>0.18400118168192225</v>
      </c>
      <c r="G51" s="108"/>
      <c r="H51" s="107"/>
      <c r="I51" s="105"/>
    </row>
    <row r="52" spans="1:11" ht="36.75" thickBot="1" x14ac:dyDescent="0.3">
      <c r="A52" s="128" t="s">
        <v>43</v>
      </c>
      <c r="B52" s="286" t="s">
        <v>4</v>
      </c>
      <c r="C52" s="64">
        <f>C47/C42*100</f>
        <v>1.9548908608035112</v>
      </c>
      <c r="D52" s="64">
        <f>D47/D42*100</f>
        <v>3.6238737872949947</v>
      </c>
      <c r="E52" s="99" t="s">
        <v>273</v>
      </c>
      <c r="F52" s="27">
        <f t="shared" si="5"/>
        <v>1.6689829264914835</v>
      </c>
      <c r="G52" s="106"/>
      <c r="H52" s="109"/>
      <c r="I52" s="110"/>
      <c r="J52" s="12"/>
      <c r="K52" s="13"/>
    </row>
    <row r="53" spans="1:11" x14ac:dyDescent="0.25">
      <c r="A53" s="333" t="s">
        <v>265</v>
      </c>
      <c r="B53" s="330"/>
      <c r="C53" s="330"/>
      <c r="D53" s="330"/>
      <c r="E53" s="334"/>
    </row>
    <row r="54" spans="1:11" ht="36" x14ac:dyDescent="0.25">
      <c r="A54" s="288" t="s">
        <v>151</v>
      </c>
      <c r="B54" s="141" t="s">
        <v>24</v>
      </c>
      <c r="C54" s="65">
        <v>860118</v>
      </c>
      <c r="D54" s="65">
        <v>824419</v>
      </c>
      <c r="E54" s="95">
        <f>D54/C54*100</f>
        <v>95.849522972429369</v>
      </c>
      <c r="F54" s="42"/>
      <c r="G54" s="14"/>
    </row>
    <row r="55" spans="1:11" ht="20.25" x14ac:dyDescent="0.3">
      <c r="A55" s="142" t="s">
        <v>45</v>
      </c>
      <c r="B55" s="98" t="s">
        <v>24</v>
      </c>
      <c r="C55" s="66">
        <v>900735</v>
      </c>
      <c r="D55" s="66">
        <v>884194</v>
      </c>
      <c r="E55" s="143">
        <f>D55/C55*100</f>
        <v>98.163610828934139</v>
      </c>
      <c r="F55" s="11"/>
      <c r="G55" s="14"/>
      <c r="H55" s="14"/>
    </row>
    <row r="56" spans="1:11" ht="20.25" x14ac:dyDescent="0.3">
      <c r="A56" s="144" t="s">
        <v>46</v>
      </c>
      <c r="B56" s="98" t="s">
        <v>24</v>
      </c>
      <c r="C56" s="66">
        <f>C54-C55</f>
        <v>-40617</v>
      </c>
      <c r="D56" s="66">
        <f>D54-D55</f>
        <v>-59775</v>
      </c>
      <c r="E56" s="145" t="s">
        <v>47</v>
      </c>
      <c r="F56" s="11">
        <f>D54-D56</f>
        <v>884194</v>
      </c>
      <c r="G56" s="11">
        <f>C54-C56</f>
        <v>900735</v>
      </c>
      <c r="H56" s="11"/>
    </row>
    <row r="57" spans="1:11" ht="22.5" customHeight="1" x14ac:dyDescent="0.25">
      <c r="A57" s="121" t="s">
        <v>48</v>
      </c>
      <c r="B57" s="98" t="s">
        <v>4</v>
      </c>
      <c r="C57" s="67">
        <v>27.8</v>
      </c>
      <c r="D57" s="67">
        <v>26.3</v>
      </c>
      <c r="E57" s="146" t="s">
        <v>266</v>
      </c>
      <c r="F57" s="22">
        <f>D57-C57</f>
        <v>-1.5</v>
      </c>
    </row>
    <row r="58" spans="1:11" ht="21.75" customHeight="1" thickBot="1" x14ac:dyDescent="0.3">
      <c r="A58" s="147" t="s">
        <v>49</v>
      </c>
      <c r="B58" s="131" t="s">
        <v>4</v>
      </c>
      <c r="C58" s="68">
        <v>26.7</v>
      </c>
      <c r="D58" s="68">
        <v>25.5</v>
      </c>
      <c r="E58" s="146" t="s">
        <v>267</v>
      </c>
      <c r="F58" s="22">
        <f>D58-C58</f>
        <v>-1.1999999999999993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/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 t="s">
        <v>89</v>
      </c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95475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260</v>
      </c>
      <c r="B65" s="71" t="s">
        <v>52</v>
      </c>
      <c r="C65" s="69">
        <v>396</v>
      </c>
      <c r="D65" s="69">
        <v>336</v>
      </c>
      <c r="E65" s="44">
        <f t="shared" ref="E65:E67" si="6">D65/C65*100</f>
        <v>84.848484848484844</v>
      </c>
      <c r="F65" s="1">
        <f>D65-C65</f>
        <v>-60</v>
      </c>
    </row>
    <row r="66" spans="1:9" ht="20.25" x14ac:dyDescent="0.25">
      <c r="A66" s="70" t="s">
        <v>261</v>
      </c>
      <c r="B66" s="72" t="s">
        <v>52</v>
      </c>
      <c r="C66" s="69">
        <v>759</v>
      </c>
      <c r="D66" s="69">
        <v>627</v>
      </c>
      <c r="E66" s="44">
        <f t="shared" si="6"/>
        <v>82.608695652173907</v>
      </c>
      <c r="F66" s="1">
        <f>D66-C66</f>
        <v>-132</v>
      </c>
    </row>
    <row r="67" spans="1:9" ht="20.25" x14ac:dyDescent="0.25">
      <c r="A67" s="70" t="s">
        <v>262</v>
      </c>
      <c r="B67" s="72" t="s">
        <v>52</v>
      </c>
      <c r="C67" s="69">
        <f>C65-C66</f>
        <v>-363</v>
      </c>
      <c r="D67" s="69">
        <f>D65-D66</f>
        <v>-291</v>
      </c>
      <c r="E67" s="44">
        <f t="shared" si="6"/>
        <v>80.165289256198349</v>
      </c>
      <c r="F67" s="1">
        <f>D67-C67</f>
        <v>72</v>
      </c>
    </row>
    <row r="68" spans="1:9" ht="20.25" x14ac:dyDescent="0.25">
      <c r="A68" s="70" t="s">
        <v>257</v>
      </c>
      <c r="B68" s="71" t="s">
        <v>52</v>
      </c>
      <c r="C68" s="69">
        <v>1550</v>
      </c>
      <c r="D68" s="69">
        <v>1496</v>
      </c>
      <c r="E68" s="44">
        <f>D68/C68*100</f>
        <v>96.516129032258064</v>
      </c>
      <c r="F68" s="1">
        <f>D68-C68</f>
        <v>-54</v>
      </c>
    </row>
    <row r="69" spans="1:9" ht="20.25" x14ac:dyDescent="0.25">
      <c r="A69" s="70" t="s">
        <v>258</v>
      </c>
      <c r="B69" s="72" t="s">
        <v>52</v>
      </c>
      <c r="C69" s="69">
        <v>1623</v>
      </c>
      <c r="D69" s="69">
        <v>1582</v>
      </c>
      <c r="E69" s="44">
        <f>D69/C69*100</f>
        <v>97.473813924830566</v>
      </c>
      <c r="F69" s="42">
        <f>D69-C69</f>
        <v>-41</v>
      </c>
      <c r="G69" s="11"/>
    </row>
    <row r="70" spans="1:9" ht="36.75" thickBot="1" x14ac:dyDescent="0.3">
      <c r="A70" s="195" t="s">
        <v>259</v>
      </c>
      <c r="B70" s="74" t="s">
        <v>52</v>
      </c>
      <c r="C70" s="75">
        <f>C68-C69</f>
        <v>-73</v>
      </c>
      <c r="D70" s="75">
        <f>D68-D69</f>
        <v>-86</v>
      </c>
      <c r="E70" s="76" t="s">
        <v>47</v>
      </c>
      <c r="F70" s="42">
        <f>D61+D67+D70</f>
        <v>95475</v>
      </c>
      <c r="G70" s="7"/>
      <c r="H70" s="7"/>
      <c r="I70" s="7"/>
    </row>
    <row r="71" spans="1:9" ht="40.5" x14ac:dyDescent="0.25">
      <c r="A71" s="122" t="s">
        <v>57</v>
      </c>
      <c r="B71" s="287" t="s">
        <v>52</v>
      </c>
      <c r="C71" s="77">
        <v>282</v>
      </c>
      <c r="D71" s="77">
        <v>201</v>
      </c>
      <c r="E71" s="123">
        <f>D71/C71*100</f>
        <v>71.276595744680847</v>
      </c>
      <c r="F71" s="153"/>
      <c r="G71" s="7"/>
      <c r="H71" s="16"/>
      <c r="I71" s="7"/>
    </row>
    <row r="72" spans="1:9" ht="20.25" x14ac:dyDescent="0.25">
      <c r="A72" s="97" t="s">
        <v>58</v>
      </c>
      <c r="B72" s="98" t="s">
        <v>52</v>
      </c>
      <c r="C72" s="78">
        <v>20391</v>
      </c>
      <c r="D72" s="78">
        <v>13793</v>
      </c>
      <c r="E72" s="53">
        <f>D72/C72*100</f>
        <v>67.64258741601688</v>
      </c>
      <c r="F72" s="153"/>
      <c r="G72" s="7"/>
      <c r="H72" s="17"/>
      <c r="I72" s="7"/>
    </row>
    <row r="73" spans="1:9" ht="20.25" x14ac:dyDescent="0.25">
      <c r="A73" s="92" t="s">
        <v>59</v>
      </c>
      <c r="B73" s="71" t="s">
        <v>4</v>
      </c>
      <c r="C73" s="79">
        <v>0.56000000000000005</v>
      </c>
      <c r="D73" s="79">
        <v>0.39</v>
      </c>
      <c r="E73" s="80" t="s">
        <v>263</v>
      </c>
      <c r="F73" s="209">
        <f>D73-C73</f>
        <v>-0.17000000000000004</v>
      </c>
      <c r="G73" s="7"/>
      <c r="H73" s="7"/>
      <c r="I73" s="7"/>
    </row>
    <row r="74" spans="1:9" ht="20.25" x14ac:dyDescent="0.25">
      <c r="A74" s="97" t="s">
        <v>60</v>
      </c>
      <c r="B74" s="98" t="s">
        <v>4</v>
      </c>
      <c r="C74" s="81">
        <v>1.07</v>
      </c>
      <c r="D74" s="81">
        <v>0.72</v>
      </c>
      <c r="E74" s="80" t="s">
        <v>264</v>
      </c>
      <c r="F74" s="209">
        <f>D74-C74</f>
        <v>-0.35000000000000009</v>
      </c>
    </row>
    <row r="75" spans="1:9" ht="36" x14ac:dyDescent="0.25">
      <c r="A75" s="288" t="s">
        <v>67</v>
      </c>
      <c r="B75" s="71" t="s">
        <v>61</v>
      </c>
      <c r="C75" s="82">
        <v>0.5</v>
      </c>
      <c r="D75" s="82">
        <v>0.3</v>
      </c>
      <c r="E75" s="44">
        <f>D75/C75*100</f>
        <v>60</v>
      </c>
    </row>
    <row r="76" spans="1:9" ht="21" thickBot="1" x14ac:dyDescent="0.3">
      <c r="A76" s="124" t="s">
        <v>62</v>
      </c>
      <c r="B76" s="125" t="s">
        <v>61</v>
      </c>
      <c r="C76" s="83">
        <v>0.5</v>
      </c>
      <c r="D76" s="228">
        <v>0.3</v>
      </c>
      <c r="E76" s="84">
        <f>D76/C76*100</f>
        <v>60</v>
      </c>
    </row>
    <row r="77" spans="1:9" x14ac:dyDescent="0.25">
      <c r="A77" s="336" t="s">
        <v>268</v>
      </c>
      <c r="B77" s="337"/>
      <c r="C77" s="337"/>
      <c r="D77" s="337"/>
      <c r="E77" s="338"/>
    </row>
    <row r="78" spans="1:9" ht="54" x14ac:dyDescent="0.25">
      <c r="A78" s="289" t="s">
        <v>98</v>
      </c>
      <c r="B78" s="71" t="s">
        <v>52</v>
      </c>
      <c r="C78" s="56">
        <v>15931</v>
      </c>
      <c r="D78" s="56">
        <v>15373</v>
      </c>
      <c r="E78" s="44">
        <f>D78/C78*100</f>
        <v>96.497395016006521</v>
      </c>
      <c r="G78" s="5"/>
    </row>
    <row r="79" spans="1:9" ht="20.25" x14ac:dyDescent="0.25">
      <c r="A79" s="121" t="s">
        <v>63</v>
      </c>
      <c r="B79" s="98"/>
      <c r="C79" s="156"/>
      <c r="D79" s="61"/>
      <c r="E79" s="53"/>
    </row>
    <row r="80" spans="1:9" ht="36" x14ac:dyDescent="0.25">
      <c r="A80" s="134" t="s">
        <v>80</v>
      </c>
      <c r="B80" s="98" t="s">
        <v>52</v>
      </c>
      <c r="C80" s="61" t="s">
        <v>189</v>
      </c>
      <c r="D80" s="61" t="s">
        <v>189</v>
      </c>
      <c r="E80" s="53" t="s">
        <v>47</v>
      </c>
    </row>
    <row r="81" spans="1:5" ht="20.25" x14ac:dyDescent="0.25">
      <c r="A81" s="121" t="s">
        <v>81</v>
      </c>
      <c r="B81" s="98" t="s">
        <v>52</v>
      </c>
      <c r="C81" s="61">
        <v>7336</v>
      </c>
      <c r="D81" s="61">
        <v>7112</v>
      </c>
      <c r="E81" s="53">
        <f t="shared" ref="E81:E85" si="7">D81/C81*100</f>
        <v>96.946564885496173</v>
      </c>
    </row>
    <row r="82" spans="1:5" ht="20.25" x14ac:dyDescent="0.25">
      <c r="A82" s="121" t="s">
        <v>82</v>
      </c>
      <c r="B82" s="98" t="s">
        <v>52</v>
      </c>
      <c r="C82" s="61">
        <v>1255</v>
      </c>
      <c r="D82" s="61">
        <v>1212</v>
      </c>
      <c r="E82" s="53">
        <f t="shared" si="7"/>
        <v>96.573705179282868</v>
      </c>
    </row>
    <row r="83" spans="1:5" ht="20.25" x14ac:dyDescent="0.25">
      <c r="A83" s="121" t="s">
        <v>83</v>
      </c>
      <c r="B83" s="98" t="s">
        <v>52</v>
      </c>
      <c r="C83" s="61">
        <v>777</v>
      </c>
      <c r="D83" s="61">
        <v>780</v>
      </c>
      <c r="E83" s="53">
        <f t="shared" si="7"/>
        <v>100.38610038610038</v>
      </c>
    </row>
    <row r="84" spans="1:5" ht="20.25" x14ac:dyDescent="0.25">
      <c r="A84" s="121" t="s">
        <v>84</v>
      </c>
      <c r="B84" s="98" t="s">
        <v>52</v>
      </c>
      <c r="C84" s="61">
        <v>178</v>
      </c>
      <c r="D84" s="61">
        <v>149</v>
      </c>
      <c r="E84" s="53">
        <f>D84/C84*100</f>
        <v>83.707865168539328</v>
      </c>
    </row>
    <row r="85" spans="1:5" ht="36" x14ac:dyDescent="0.25">
      <c r="A85" s="289" t="s">
        <v>110</v>
      </c>
      <c r="B85" s="71" t="s">
        <v>64</v>
      </c>
      <c r="C85" s="56">
        <v>40152</v>
      </c>
      <c r="D85" s="56">
        <v>46752</v>
      </c>
      <c r="E85" s="44">
        <f t="shared" si="7"/>
        <v>116.43753735803945</v>
      </c>
    </row>
    <row r="86" spans="1:5" ht="20.25" x14ac:dyDescent="0.25">
      <c r="A86" s="121" t="s">
        <v>65</v>
      </c>
      <c r="B86" s="98"/>
      <c r="C86" s="85"/>
      <c r="D86" s="85"/>
      <c r="E86" s="44"/>
    </row>
    <row r="87" spans="1:5" ht="36" x14ac:dyDescent="0.25">
      <c r="A87" s="134" t="s">
        <v>206</v>
      </c>
      <c r="B87" s="98" t="s">
        <v>64</v>
      </c>
      <c r="C87" s="52">
        <v>50269.5</v>
      </c>
      <c r="D87" s="52">
        <v>58408.4</v>
      </c>
      <c r="E87" s="53">
        <f>D87/C87*100</f>
        <v>116.19053302698457</v>
      </c>
    </row>
    <row r="88" spans="1:5" ht="20.25" x14ac:dyDescent="0.25">
      <c r="A88" s="121" t="s">
        <v>81</v>
      </c>
      <c r="B88" s="98" t="s">
        <v>64</v>
      </c>
      <c r="C88" s="52">
        <v>42696.800000000003</v>
      </c>
      <c r="D88" s="52">
        <v>51681.9</v>
      </c>
      <c r="E88" s="53">
        <f>D88/C88*100</f>
        <v>121.04396582413671</v>
      </c>
    </row>
    <row r="89" spans="1:5" ht="20.25" x14ac:dyDescent="0.25">
      <c r="A89" s="121" t="s">
        <v>82</v>
      </c>
      <c r="B89" s="98" t="s">
        <v>64</v>
      </c>
      <c r="C89" s="52">
        <v>47269.5</v>
      </c>
      <c r="D89" s="52">
        <v>53538.400000000001</v>
      </c>
      <c r="E89" s="53">
        <f>D89/C89*100</f>
        <v>113.26204000465417</v>
      </c>
    </row>
    <row r="90" spans="1:5" ht="20.25" x14ac:dyDescent="0.25">
      <c r="A90" s="121" t="s">
        <v>83</v>
      </c>
      <c r="B90" s="98" t="s">
        <v>64</v>
      </c>
      <c r="C90" s="52">
        <v>33400.1</v>
      </c>
      <c r="D90" s="52">
        <v>36678.5</v>
      </c>
      <c r="E90" s="53">
        <f>D90/C90*100</f>
        <v>109.81553947443273</v>
      </c>
    </row>
    <row r="91" spans="1:5" ht="20.25" x14ac:dyDescent="0.25">
      <c r="A91" s="121" t="s">
        <v>84</v>
      </c>
      <c r="B91" s="98" t="s">
        <v>64</v>
      </c>
      <c r="C91" s="52">
        <v>41934.699999999997</v>
      </c>
      <c r="D91" s="52">
        <v>45708.3</v>
      </c>
      <c r="E91" s="53">
        <f>D91/C91*100</f>
        <v>108.99875282284124</v>
      </c>
    </row>
    <row r="92" spans="1:5" ht="36.75" thickBot="1" x14ac:dyDescent="0.3">
      <c r="A92" s="136" t="s">
        <v>68</v>
      </c>
      <c r="B92" s="290" t="s">
        <v>24</v>
      </c>
      <c r="C92" s="86">
        <v>0</v>
      </c>
      <c r="D92" s="86">
        <v>0</v>
      </c>
      <c r="E92" s="101" t="s">
        <v>47</v>
      </c>
    </row>
    <row r="93" spans="1:5" x14ac:dyDescent="0.25">
      <c r="A93" s="102"/>
      <c r="B93" s="102"/>
      <c r="C93" s="102"/>
      <c r="D93" s="102"/>
      <c r="E93" s="102"/>
    </row>
    <row r="94" spans="1:5" s="3" customFormat="1" x14ac:dyDescent="0.25">
      <c r="A94" s="339" t="s">
        <v>272</v>
      </c>
      <c r="B94" s="339"/>
      <c r="C94" s="339"/>
      <c r="D94" s="339"/>
      <c r="E94" s="339"/>
    </row>
    <row r="95" spans="1:5" x14ac:dyDescent="0.25">
      <c r="A95" s="294"/>
      <c r="B95" s="295"/>
      <c r="C95" s="296"/>
      <c r="D95" s="296"/>
      <c r="E95" s="29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53:E53"/>
    <mergeCell ref="A59:E59"/>
    <mergeCell ref="F59:F60"/>
    <mergeCell ref="A77:E77"/>
    <mergeCell ref="A94:E94"/>
    <mergeCell ref="A35:E35"/>
    <mergeCell ref="A1:E1"/>
    <mergeCell ref="A2:E2"/>
    <mergeCell ref="A3:E3"/>
    <mergeCell ref="A4:A5"/>
    <mergeCell ref="B4:B5"/>
    <mergeCell ref="C4:D4"/>
    <mergeCell ref="E4:E5"/>
    <mergeCell ref="A13:E13"/>
    <mergeCell ref="A19:E19"/>
    <mergeCell ref="A22:E22"/>
    <mergeCell ref="A27:E27"/>
    <mergeCell ref="A31:E31"/>
  </mergeCells>
  <printOptions horizontalCentered="1"/>
  <pageMargins left="0" right="0" top="0" bottom="0" header="0.31496062992125984" footer="0.31496062992125984"/>
  <pageSetup paperSize="9" scale="82" orientation="portrait" verticalDpi="180" r:id="rId1"/>
  <rowBreaks count="2" manualBreakCount="2">
    <brk id="38" max="4" man="1"/>
    <brk id="76" max="4" man="1"/>
  </rowBreaks>
  <colBreaks count="1" manualBreakCount="1">
    <brk id="5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view="pageBreakPreview" topLeftCell="A16" zoomScaleNormal="100" zoomScaleSheetLayoutView="100" workbookViewId="0">
      <selection activeCell="D28" sqref="D28"/>
    </sheetView>
  </sheetViews>
  <sheetFormatPr defaultRowHeight="18" x14ac:dyDescent="0.25"/>
  <cols>
    <col min="1" max="1" width="59.7109375" style="168" customWidth="1"/>
    <col min="2" max="2" width="9.140625" style="169" customWidth="1"/>
    <col min="3" max="4" width="12.42578125" style="91" customWidth="1"/>
    <col min="5" max="5" width="9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274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275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304" t="s">
        <v>6</v>
      </c>
      <c r="C6" s="50">
        <v>27957.517899999999</v>
      </c>
      <c r="D6" s="50">
        <v>29886.148799999999</v>
      </c>
      <c r="E6" s="123">
        <f>D6/C6*100</f>
        <v>106.89843392714057</v>
      </c>
      <c r="F6" s="160">
        <f>D6-C6</f>
        <v>1928.6309000000001</v>
      </c>
    </row>
    <row r="7" spans="1:8" ht="36" customHeight="1" x14ac:dyDescent="0.25">
      <c r="A7" s="303" t="s">
        <v>7</v>
      </c>
      <c r="B7" s="71" t="s">
        <v>6</v>
      </c>
      <c r="C7" s="51">
        <v>20810.1342</v>
      </c>
      <c r="D7" s="51">
        <v>22499.044099999999</v>
      </c>
      <c r="E7" s="44">
        <f>D7/C7*100</f>
        <v>108.11580494276679</v>
      </c>
      <c r="F7" s="161">
        <f>D7-C7</f>
        <v>1688.9098999999987</v>
      </c>
    </row>
    <row r="8" spans="1:8" ht="20.25" x14ac:dyDescent="0.25">
      <c r="A8" s="134" t="s">
        <v>8</v>
      </c>
      <c r="B8" s="98"/>
      <c r="C8" s="43"/>
      <c r="D8" s="43"/>
      <c r="E8" s="44"/>
      <c r="F8" s="298" t="s">
        <v>270</v>
      </c>
      <c r="G8" s="299" t="s">
        <v>271</v>
      </c>
    </row>
    <row r="9" spans="1:8" ht="20.25" customHeight="1" x14ac:dyDescent="0.25">
      <c r="A9" s="135" t="s">
        <v>9</v>
      </c>
      <c r="B9" s="98" t="s">
        <v>6</v>
      </c>
      <c r="C9" s="52">
        <v>17258.319800000001</v>
      </c>
      <c r="D9" s="52">
        <v>19493.183400000002</v>
      </c>
      <c r="E9" s="53">
        <f>D9/C9*100</f>
        <v>112.94948538385528</v>
      </c>
      <c r="F9" s="25">
        <f>D9/D7*100</f>
        <v>86.640051521122189</v>
      </c>
      <c r="G9" s="6">
        <f>C9/C7*100</f>
        <v>82.932284982573549</v>
      </c>
    </row>
    <row r="10" spans="1:8" ht="37.5" customHeight="1" x14ac:dyDescent="0.25">
      <c r="A10" s="135" t="s">
        <v>87</v>
      </c>
      <c r="B10" s="98" t="s">
        <v>6</v>
      </c>
      <c r="C10" s="55">
        <v>1529.8877</v>
      </c>
      <c r="D10" s="55">
        <v>873.33199999999999</v>
      </c>
      <c r="E10" s="53">
        <f>D10/C10*100</f>
        <v>57.084712819117378</v>
      </c>
      <c r="F10" s="25">
        <f>D10/D7*100</f>
        <v>3.88164046489424</v>
      </c>
      <c r="G10" s="6">
        <f>C10/C7*100</f>
        <v>7.3516474487704171</v>
      </c>
      <c r="H10" s="6"/>
    </row>
    <row r="11" spans="1:8" ht="18.75" customHeight="1" x14ac:dyDescent="0.25">
      <c r="A11" s="134" t="s">
        <v>11</v>
      </c>
      <c r="B11" s="98" t="s">
        <v>6</v>
      </c>
      <c r="C11" s="184">
        <v>356.17970000000003</v>
      </c>
      <c r="D11" s="52">
        <v>403.29950000000002</v>
      </c>
      <c r="E11" s="53">
        <f>D11/C11*100</f>
        <v>113.2292210926114</v>
      </c>
      <c r="F11" s="25">
        <f>D11/D7*100</f>
        <v>1.7925183763695989</v>
      </c>
      <c r="G11" s="6">
        <f>C11/C7*100</f>
        <v>1.7115684914708527</v>
      </c>
    </row>
    <row r="12" spans="1:8" ht="18.75" customHeight="1" thickBot="1" x14ac:dyDescent="0.3">
      <c r="A12" s="134" t="s">
        <v>123</v>
      </c>
      <c r="B12" s="98" t="s">
        <v>6</v>
      </c>
      <c r="C12" s="184">
        <v>41.057000000000002</v>
      </c>
      <c r="D12" s="52">
        <v>51.545400000000001</v>
      </c>
      <c r="E12" s="53">
        <f>D12/C12*100</f>
        <v>125.54594831575614</v>
      </c>
      <c r="F12" s="25">
        <f>D12/D7*100</f>
        <v>0.22910039986987715</v>
      </c>
      <c r="G12" s="6">
        <f>C12/C7*100</f>
        <v>0.197293297608816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303" t="s">
        <v>12</v>
      </c>
      <c r="B14" s="71" t="s">
        <v>6</v>
      </c>
      <c r="C14" s="51">
        <v>17258.319800000001</v>
      </c>
      <c r="D14" s="51">
        <v>19493.183400000002</v>
      </c>
      <c r="E14" s="162">
        <f>D14/C14*100</f>
        <v>112.94948538385528</v>
      </c>
      <c r="F14" s="210">
        <f>D14/D7*100</f>
        <v>86.640051521122189</v>
      </c>
      <c r="G14" s="210">
        <f>C14/C7*100</f>
        <v>82.932284982573549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735.66359999999997</v>
      </c>
      <c r="D15" s="180">
        <v>799.05089999999996</v>
      </c>
      <c r="E15" s="151">
        <f>D15/C15*100</f>
        <v>108.61634312204653</v>
      </c>
      <c r="F15" s="300">
        <f>D15/$D$14*100</f>
        <v>4.09912985274637</v>
      </c>
      <c r="G15" s="300">
        <f>C15/$C$14*100</f>
        <v>4.2626606096382567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14430.4871</v>
      </c>
      <c r="D16" s="181">
        <v>16289.102999999999</v>
      </c>
      <c r="E16" s="152">
        <f>SUM(D16/C16*100)</f>
        <v>112.87978629633369</v>
      </c>
      <c r="F16" s="300">
        <f t="shared" ref="F16:F18" si="0">D16/$D$14*100</f>
        <v>83.563072617477133</v>
      </c>
      <c r="G16" s="300">
        <f t="shared" ref="G16:G18" si="1">C16/$C$14*100</f>
        <v>83.614669720050031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1713.0345</v>
      </c>
      <c r="D17" s="181">
        <v>2013.8375000000001</v>
      </c>
      <c r="E17" s="152">
        <f>SUM(D17/C17*100)</f>
        <v>117.55965802206553</v>
      </c>
      <c r="F17" s="300">
        <f t="shared" si="0"/>
        <v>10.330983188718164</v>
      </c>
      <c r="G17" s="300">
        <f t="shared" si="1"/>
        <v>9.9258474744453391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379.13459999999998</v>
      </c>
      <c r="D18" s="181">
        <v>391.19189999999998</v>
      </c>
      <c r="E18" s="152">
        <f>SUM(D18/C18*100)</f>
        <v>103.18021620817515</v>
      </c>
      <c r="F18" s="300">
        <f t="shared" si="0"/>
        <v>2.0068138280584789</v>
      </c>
      <c r="G18" s="300">
        <f t="shared" si="1"/>
        <v>2.1968221958663667</v>
      </c>
      <c r="H18" s="140"/>
    </row>
    <row r="19" spans="1:10" s="3" customFormat="1" ht="23.25" x14ac:dyDescent="0.25">
      <c r="A19" s="343" t="s">
        <v>251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1783.0450000000001</v>
      </c>
      <c r="D20" s="111">
        <v>1692.2239999999999</v>
      </c>
      <c r="E20" s="54">
        <f>SUM(D20/C20*100)</f>
        <v>94.9064101018202</v>
      </c>
      <c r="F20" s="4"/>
      <c r="G20" s="5"/>
    </row>
    <row r="21" spans="1:10" s="3" customFormat="1" ht="36.75" customHeight="1" thickBot="1" x14ac:dyDescent="0.3">
      <c r="A21" s="149" t="s">
        <v>252</v>
      </c>
      <c r="B21" s="125" t="s">
        <v>4</v>
      </c>
      <c r="C21" s="45"/>
      <c r="D21" s="45">
        <v>86.1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22024</v>
      </c>
      <c r="D23" s="56">
        <v>19300</v>
      </c>
      <c r="E23" s="100">
        <f>SUM(D23/C23*100)</f>
        <v>87.631674536868871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16103</v>
      </c>
      <c r="D24" s="56">
        <v>18659</v>
      </c>
      <c r="E24" s="100">
        <f>SUM(D24/C24*100)</f>
        <v>115.8728187294293</v>
      </c>
      <c r="F24" s="164">
        <f>D24/D23*100</f>
        <v>96.67875647668393</v>
      </c>
      <c r="G24" s="164">
        <f>C24/C23*100</f>
        <v>73.115691972393748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292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302" t="s">
        <v>21</v>
      </c>
      <c r="B28" s="71" t="s">
        <v>6</v>
      </c>
      <c r="C28" s="43">
        <v>11930.36</v>
      </c>
      <c r="D28" s="43">
        <v>13812.5</v>
      </c>
      <c r="E28" s="44">
        <f>D28/C28*100</f>
        <v>115.77605369829578</v>
      </c>
      <c r="F28" s="157">
        <f>E28/I28</f>
        <v>110.79048200793855</v>
      </c>
      <c r="G28" s="25">
        <f>D28+D29</f>
        <v>14201.2</v>
      </c>
      <c r="H28" s="25">
        <f>G28/G29*100</f>
        <v>116.01557745141851</v>
      </c>
      <c r="I28" s="231">
        <v>1.0449999999999999</v>
      </c>
    </row>
    <row r="29" spans="1:10" ht="31.5" x14ac:dyDescent="0.25">
      <c r="A29" s="302" t="s">
        <v>22</v>
      </c>
      <c r="B29" s="71" t="s">
        <v>6</v>
      </c>
      <c r="C29" s="43">
        <v>310.41000000000003</v>
      </c>
      <c r="D29" s="43">
        <v>388.7</v>
      </c>
      <c r="E29" s="44">
        <f>D29/C29*100</f>
        <v>125.22148126671175</v>
      </c>
      <c r="F29" s="157">
        <f>E29/I29</f>
        <v>120.75359813569118</v>
      </c>
      <c r="G29" s="25">
        <f>C28+C29</f>
        <v>12240.77</v>
      </c>
      <c r="H29" s="103"/>
      <c r="I29" s="231">
        <v>1.0369999999999999</v>
      </c>
    </row>
    <row r="30" spans="1:10" ht="32.25" thickBot="1" x14ac:dyDescent="0.3">
      <c r="A30" s="133" t="s">
        <v>114</v>
      </c>
      <c r="B30" s="301" t="s">
        <v>6</v>
      </c>
      <c r="C30" s="43">
        <v>1621.1</v>
      </c>
      <c r="D30" s="43">
        <v>1783.38</v>
      </c>
      <c r="E30" s="46">
        <f>D30/C30*100</f>
        <v>110.01048670655729</v>
      </c>
      <c r="F30" s="157">
        <f>E30/I30</f>
        <v>102.52608267153522</v>
      </c>
      <c r="I30" s="231">
        <v>1.073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1767500.7</v>
      </c>
      <c r="D32" s="59">
        <v>1896140.1</v>
      </c>
      <c r="E32" s="150">
        <f>D32/C32*100</f>
        <v>107.2780395504228</v>
      </c>
      <c r="F32" s="155">
        <v>1971223.3</v>
      </c>
      <c r="G32" s="129">
        <v>735324.5</v>
      </c>
    </row>
    <row r="33" spans="1:12" ht="30" customHeight="1" x14ac:dyDescent="0.25">
      <c r="A33" s="93" t="s">
        <v>86</v>
      </c>
      <c r="B33" s="94" t="s">
        <v>24</v>
      </c>
      <c r="C33" s="60">
        <v>629922</v>
      </c>
      <c r="D33" s="60">
        <v>724688.4</v>
      </c>
      <c r="E33" s="95">
        <f>D33/C33*100</f>
        <v>115.04414832312573</v>
      </c>
      <c r="F33" s="6">
        <f>D33/D32*100</f>
        <v>38.219137921296003</v>
      </c>
      <c r="G33" s="6">
        <f>C33/C32*100</f>
        <v>35.639137229196002</v>
      </c>
      <c r="H33" s="6">
        <f>F33-G33</f>
        <v>2.5800006921000005</v>
      </c>
    </row>
    <row r="34" spans="1:12" ht="20.25" hidden="1" x14ac:dyDescent="0.25">
      <c r="A34" s="96" t="s">
        <v>25</v>
      </c>
      <c r="B34" s="71" t="s">
        <v>4</v>
      </c>
      <c r="C34" s="51">
        <f>C33/C42*100</f>
        <v>38.394473436877156</v>
      </c>
      <c r="D34" s="51">
        <f>D33/D42*100</f>
        <v>41.47495947155695</v>
      </c>
      <c r="E34" s="44">
        <f>C34-D34</f>
        <v>-3.0804860346797938</v>
      </c>
      <c r="F34" s="222"/>
      <c r="G34" s="222"/>
    </row>
    <row r="35" spans="1:12" x14ac:dyDescent="0.25">
      <c r="A35" s="349" t="s">
        <v>286</v>
      </c>
      <c r="B35" s="350"/>
      <c r="C35" s="350"/>
      <c r="D35" s="350"/>
      <c r="E35" s="351"/>
      <c r="F35" s="221">
        <f>D32/F32*100</f>
        <v>96.191035282507059</v>
      </c>
      <c r="G35" s="221">
        <f>D33/G32*100</f>
        <v>98.553550167307094</v>
      </c>
      <c r="H35" s="312" t="s">
        <v>285</v>
      </c>
    </row>
    <row r="36" spans="1:12" ht="20.25" x14ac:dyDescent="0.25">
      <c r="A36" s="97" t="s">
        <v>26</v>
      </c>
      <c r="B36" s="98" t="s">
        <v>24</v>
      </c>
      <c r="C36" s="61">
        <v>338311.2</v>
      </c>
      <c r="D36" s="61">
        <v>399567.1</v>
      </c>
      <c r="E36" s="53">
        <f t="shared" ref="E36:E47" si="2">D36/C36*100</f>
        <v>118.10637661419425</v>
      </c>
      <c r="F36" s="25">
        <f>D36/D33*100</f>
        <v>55.136400693042688</v>
      </c>
      <c r="G36" s="25">
        <f>C36/C33*100</f>
        <v>53.706839894463123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125391.6</v>
      </c>
      <c r="D37" s="61">
        <v>131912.79999999999</v>
      </c>
      <c r="E37" s="53">
        <f t="shared" si="2"/>
        <v>105.200667349328</v>
      </c>
      <c r="F37" s="25">
        <f>D37/D33*100</f>
        <v>18.202692357156536</v>
      </c>
      <c r="G37" s="25">
        <f>C37/C33*100</f>
        <v>19.905893110575594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58511.199999999997</v>
      </c>
      <c r="D38" s="61">
        <v>51813.9</v>
      </c>
      <c r="E38" s="53">
        <f t="shared" si="2"/>
        <v>88.553815337918223</v>
      </c>
      <c r="F38" s="25">
        <f>D38/D33*100</f>
        <v>7.1498177699546455</v>
      </c>
      <c r="G38" s="25">
        <f>C38/C33*100</f>
        <v>9.2886420858455487</v>
      </c>
      <c r="H38" s="7"/>
      <c r="I38" s="7"/>
    </row>
    <row r="39" spans="1:12" ht="40.5" x14ac:dyDescent="0.25">
      <c r="A39" s="97" t="s">
        <v>31</v>
      </c>
      <c r="B39" s="98" t="s">
        <v>28</v>
      </c>
      <c r="C39" s="61">
        <v>31266.2</v>
      </c>
      <c r="D39" s="61">
        <v>69980.7</v>
      </c>
      <c r="E39" s="53" t="s">
        <v>219</v>
      </c>
      <c r="F39" s="25">
        <f>D39/D33*100</f>
        <v>9.6566607110035143</v>
      </c>
      <c r="G39" s="25">
        <f>C39/C33*100</f>
        <v>4.9635034178834845</v>
      </c>
      <c r="H39" s="7"/>
      <c r="I39" s="7"/>
    </row>
    <row r="40" spans="1:12" ht="20.25" x14ac:dyDescent="0.25">
      <c r="A40" s="97" t="s">
        <v>30</v>
      </c>
      <c r="B40" s="98" t="s">
        <v>28</v>
      </c>
      <c r="C40" s="61">
        <v>35568.800000000003</v>
      </c>
      <c r="D40" s="61">
        <v>19904.2</v>
      </c>
      <c r="E40" s="53">
        <f t="shared" si="2"/>
        <v>55.9597175052293</v>
      </c>
      <c r="F40" s="25">
        <f>D40/D33*100</f>
        <v>2.7465873608574389</v>
      </c>
      <c r="G40" s="25">
        <f>C40/C33*100</f>
        <v>5.6465403653150714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1137578.7</v>
      </c>
      <c r="D41" s="61">
        <v>1171451.7</v>
      </c>
      <c r="E41" s="53">
        <f t="shared" si="2"/>
        <v>102.97764014041402</v>
      </c>
      <c r="F41" s="25">
        <f>D41/D32*100</f>
        <v>61.78086207870399</v>
      </c>
      <c r="G41" s="25">
        <f>C41/C32*100</f>
        <v>64.36086277080399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1640658</v>
      </c>
      <c r="D42" s="59">
        <v>1747291.4</v>
      </c>
      <c r="E42" s="44">
        <f t="shared" si="2"/>
        <v>106.49942888767798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1157286.5</v>
      </c>
      <c r="D43" s="61">
        <f>SUM(D44:D47)</f>
        <v>1287760.2</v>
      </c>
      <c r="E43" s="53">
        <f t="shared" si="2"/>
        <v>111.27410541814839</v>
      </c>
      <c r="F43" s="6">
        <f>D43/D42*100</f>
        <v>73.700368467446239</v>
      </c>
      <c r="G43" s="6">
        <f>C43/C42*100</f>
        <v>70.537948798591785</v>
      </c>
    </row>
    <row r="44" spans="1:12" ht="20.25" x14ac:dyDescent="0.25">
      <c r="A44" s="97" t="s">
        <v>35</v>
      </c>
      <c r="B44" s="98" t="s">
        <v>28</v>
      </c>
      <c r="C44" s="61">
        <v>921287.5</v>
      </c>
      <c r="D44" s="61">
        <v>994620.7</v>
      </c>
      <c r="E44" s="53">
        <f t="shared" si="2"/>
        <v>107.95986052128134</v>
      </c>
      <c r="F44" s="22">
        <f>D44/$D$42*100</f>
        <v>56.923573251719773</v>
      </c>
      <c r="G44" s="22">
        <f>C44/$C$42*100</f>
        <v>56.153537178375991</v>
      </c>
    </row>
    <row r="45" spans="1:12" ht="20.25" x14ac:dyDescent="0.25">
      <c r="A45" s="97" t="s">
        <v>36</v>
      </c>
      <c r="B45" s="98" t="s">
        <v>28</v>
      </c>
      <c r="C45" s="61">
        <v>116640.7</v>
      </c>
      <c r="D45" s="61">
        <v>138679.9</v>
      </c>
      <c r="E45" s="53">
        <f t="shared" si="2"/>
        <v>118.89494833278607</v>
      </c>
      <c r="F45" s="22">
        <f>D45/$D$42*100</f>
        <v>7.9368501441717161</v>
      </c>
      <c r="G45" s="22">
        <f t="shared" ref="G45:G47" si="3">C45/$C$42*100</f>
        <v>7.1093853807435794</v>
      </c>
    </row>
    <row r="46" spans="1:12" ht="18" customHeight="1" x14ac:dyDescent="0.25">
      <c r="A46" s="97" t="s">
        <v>37</v>
      </c>
      <c r="B46" s="98" t="s">
        <v>28</v>
      </c>
      <c r="C46" s="61">
        <v>87481.600000000006</v>
      </c>
      <c r="D46" s="61">
        <v>93927.1</v>
      </c>
      <c r="E46" s="53">
        <f t="shared" si="2"/>
        <v>107.36783506474505</v>
      </c>
      <c r="F46" s="22">
        <f>D46/$D$42*100</f>
        <v>5.3755830309701071</v>
      </c>
      <c r="G46" s="22">
        <f t="shared" si="3"/>
        <v>5.332104558049271</v>
      </c>
      <c r="H46" s="7"/>
      <c r="I46" s="8"/>
      <c r="J46" s="9"/>
      <c r="K46" s="9"/>
      <c r="L46" s="10"/>
    </row>
    <row r="47" spans="1:12" ht="21" customHeight="1" x14ac:dyDescent="0.25">
      <c r="A47" s="97" t="s">
        <v>38</v>
      </c>
      <c r="B47" s="98" t="s">
        <v>28</v>
      </c>
      <c r="C47" s="61">
        <v>31876.7</v>
      </c>
      <c r="D47" s="61">
        <v>60532.5</v>
      </c>
      <c r="E47" s="53">
        <f t="shared" si="2"/>
        <v>189.8957545793636</v>
      </c>
      <c r="F47" s="22">
        <f t="shared" ref="F47" si="4">D47/$D$42*100</f>
        <v>3.4643620405846445</v>
      </c>
      <c r="G47" s="22">
        <f t="shared" si="3"/>
        <v>1.9429216814229413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70.537948798591785</v>
      </c>
      <c r="D48" s="51">
        <f>D43/D42*100</f>
        <v>73.700368467446239</v>
      </c>
      <c r="E48" s="99" t="s">
        <v>287</v>
      </c>
      <c r="F48" s="27">
        <f>D48-C48</f>
        <v>3.1624196688544544</v>
      </c>
      <c r="G48" s="106"/>
      <c r="H48" s="107"/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56.153537178375991</v>
      </c>
      <c r="D49" s="62">
        <f>D44/D42*100</f>
        <v>56.923573251719773</v>
      </c>
      <c r="E49" s="99" t="s">
        <v>288</v>
      </c>
      <c r="F49" s="27">
        <f t="shared" ref="F49:F52" si="5">D49-C49</f>
        <v>0.77003607334378188</v>
      </c>
      <c r="G49" s="108"/>
      <c r="H49" s="107"/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7.1093853807435794</v>
      </c>
      <c r="D50" s="62">
        <f>D45/D42*100</f>
        <v>7.9368501441717161</v>
      </c>
      <c r="E50" s="99" t="s">
        <v>244</v>
      </c>
      <c r="F50" s="27">
        <f>D50-C50</f>
        <v>0.82746476342813668</v>
      </c>
      <c r="G50" s="108"/>
      <c r="H50" s="107"/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5.332104558049271</v>
      </c>
      <c r="D51" s="63">
        <f>D46/D42*100</f>
        <v>5.3755830309701071</v>
      </c>
      <c r="E51" s="99" t="s">
        <v>243</v>
      </c>
      <c r="F51" s="27">
        <f>D51-C51</f>
        <v>4.3478472920836175E-2</v>
      </c>
      <c r="G51" s="108"/>
      <c r="H51" s="107"/>
      <c r="I51" s="105"/>
    </row>
    <row r="52" spans="1:11" ht="36.75" thickBot="1" x14ac:dyDescent="0.3">
      <c r="A52" s="128" t="s">
        <v>43</v>
      </c>
      <c r="B52" s="305" t="s">
        <v>4</v>
      </c>
      <c r="C52" s="64">
        <f>C47/C42*100</f>
        <v>1.9429216814229413</v>
      </c>
      <c r="D52" s="64">
        <f>D47/D42*100</f>
        <v>3.4643620405846445</v>
      </c>
      <c r="E52" s="99" t="s">
        <v>273</v>
      </c>
      <c r="F52" s="27">
        <f t="shared" si="5"/>
        <v>1.5214403591617032</v>
      </c>
      <c r="G52" s="106"/>
      <c r="H52" s="109"/>
      <c r="I52" s="110"/>
      <c r="J52" s="12"/>
      <c r="K52" s="13"/>
    </row>
    <row r="53" spans="1:11" x14ac:dyDescent="0.25">
      <c r="A53" s="333" t="s">
        <v>282</v>
      </c>
      <c r="B53" s="330"/>
      <c r="C53" s="330"/>
      <c r="D53" s="330"/>
      <c r="E53" s="334"/>
      <c r="F53" s="308" t="s">
        <v>293</v>
      </c>
      <c r="G53" s="308" t="s">
        <v>283</v>
      </c>
      <c r="H53" s="309" t="s">
        <v>284</v>
      </c>
    </row>
    <row r="54" spans="1:11" ht="36" x14ac:dyDescent="0.25">
      <c r="A54" s="303" t="s">
        <v>151</v>
      </c>
      <c r="B54" s="141" t="s">
        <v>24</v>
      </c>
      <c r="C54" s="65">
        <v>1074865</v>
      </c>
      <c r="D54" s="65">
        <v>1096795</v>
      </c>
      <c r="E54" s="95">
        <f>D54/C54*100</f>
        <v>102.04025621822275</v>
      </c>
      <c r="F54" s="310">
        <v>19</v>
      </c>
      <c r="G54" s="310">
        <v>6</v>
      </c>
      <c r="H54" s="311">
        <f>G54/F54*100</f>
        <v>31.578947368421051</v>
      </c>
    </row>
    <row r="55" spans="1:11" ht="20.25" x14ac:dyDescent="0.3">
      <c r="A55" s="142" t="s">
        <v>45</v>
      </c>
      <c r="B55" s="98" t="s">
        <v>24</v>
      </c>
      <c r="C55" s="66">
        <v>1114054</v>
      </c>
      <c r="D55" s="66">
        <v>1167360</v>
      </c>
      <c r="E55" s="143">
        <f>D55/C55*100</f>
        <v>104.78486680178878</v>
      </c>
      <c r="F55" s="11"/>
      <c r="G55" s="14"/>
      <c r="H55" s="14"/>
    </row>
    <row r="56" spans="1:11" ht="20.25" x14ac:dyDescent="0.3">
      <c r="A56" s="144" t="s">
        <v>46</v>
      </c>
      <c r="B56" s="98" t="s">
        <v>24</v>
      </c>
      <c r="C56" s="66">
        <f>C54-C55</f>
        <v>-39189</v>
      </c>
      <c r="D56" s="66">
        <f>D54-D55</f>
        <v>-70565</v>
      </c>
      <c r="E56" s="145" t="s">
        <v>47</v>
      </c>
      <c r="F56" s="11">
        <f>D54-D56</f>
        <v>1167360</v>
      </c>
      <c r="G56" s="11">
        <f>C54-C56</f>
        <v>1114054</v>
      </c>
      <c r="H56" s="11"/>
    </row>
    <row r="57" spans="1:11" ht="22.5" customHeight="1" x14ac:dyDescent="0.25">
      <c r="A57" s="121" t="s">
        <v>48</v>
      </c>
      <c r="B57" s="98" t="s">
        <v>4</v>
      </c>
      <c r="C57" s="67">
        <v>27.8</v>
      </c>
      <c r="D57" s="67">
        <f>H54</f>
        <v>31.578947368421051</v>
      </c>
      <c r="E57" s="67" t="s">
        <v>290</v>
      </c>
      <c r="F57" s="22">
        <f>D57-C57</f>
        <v>3.7789473684210506</v>
      </c>
    </row>
    <row r="58" spans="1:11" ht="21.75" customHeight="1" thickBot="1" x14ac:dyDescent="0.3">
      <c r="A58" s="147" t="s">
        <v>49</v>
      </c>
      <c r="B58" s="131" t="s">
        <v>4</v>
      </c>
      <c r="C58" s="68">
        <v>25.2</v>
      </c>
      <c r="D58" s="68">
        <v>25</v>
      </c>
      <c r="E58" s="67" t="s">
        <v>213</v>
      </c>
      <c r="F58" s="22">
        <f>D58-C58</f>
        <v>-0.19999999999999929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/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 t="s">
        <v>89</v>
      </c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95428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276</v>
      </c>
      <c r="B65" s="71" t="s">
        <v>52</v>
      </c>
      <c r="C65" s="69">
        <v>462</v>
      </c>
      <c r="D65" s="69">
        <v>392</v>
      </c>
      <c r="E65" s="44">
        <f t="shared" ref="E65:E67" si="6">D65/C65*100</f>
        <v>84.848484848484844</v>
      </c>
      <c r="F65" s="1">
        <f>D65-C65</f>
        <v>-70</v>
      </c>
    </row>
    <row r="66" spans="1:9" ht="20.25" x14ac:dyDescent="0.25">
      <c r="A66" s="70" t="s">
        <v>277</v>
      </c>
      <c r="B66" s="72" t="s">
        <v>52</v>
      </c>
      <c r="C66" s="69">
        <v>859</v>
      </c>
      <c r="D66" s="69">
        <v>716</v>
      </c>
      <c r="E66" s="44">
        <f t="shared" si="6"/>
        <v>83.352735739231662</v>
      </c>
      <c r="F66" s="1">
        <f>D66-C66</f>
        <v>-143</v>
      </c>
    </row>
    <row r="67" spans="1:9" ht="20.25" x14ac:dyDescent="0.25">
      <c r="A67" s="70" t="s">
        <v>278</v>
      </c>
      <c r="B67" s="72" t="s">
        <v>52</v>
      </c>
      <c r="C67" s="69">
        <f>C65-C66</f>
        <v>-397</v>
      </c>
      <c r="D67" s="69">
        <f>D65-D66</f>
        <v>-324</v>
      </c>
      <c r="E67" s="44">
        <f t="shared" si="6"/>
        <v>81.612090680100764</v>
      </c>
      <c r="F67" s="1">
        <f>D67-C67</f>
        <v>73</v>
      </c>
    </row>
    <row r="68" spans="1:9" ht="20.25" x14ac:dyDescent="0.25">
      <c r="A68" s="70" t="s">
        <v>279</v>
      </c>
      <c r="B68" s="71" t="s">
        <v>52</v>
      </c>
      <c r="C68" s="69">
        <v>1832</v>
      </c>
      <c r="D68" s="69">
        <v>1761</v>
      </c>
      <c r="E68" s="44">
        <f>D68/C68*100</f>
        <v>96.124454148471614</v>
      </c>
      <c r="F68" s="1">
        <f>D68-C68</f>
        <v>-71</v>
      </c>
    </row>
    <row r="69" spans="1:9" ht="20.25" x14ac:dyDescent="0.25">
      <c r="A69" s="70" t="s">
        <v>280</v>
      </c>
      <c r="B69" s="72" t="s">
        <v>52</v>
      </c>
      <c r="C69" s="69">
        <v>1905</v>
      </c>
      <c r="D69" s="69">
        <v>1861</v>
      </c>
      <c r="E69" s="44">
        <f>D69/C69*100</f>
        <v>97.690288713910761</v>
      </c>
      <c r="F69" s="42">
        <f>D69-C69</f>
        <v>-44</v>
      </c>
      <c r="G69" s="11"/>
    </row>
    <row r="70" spans="1:9" ht="36.75" thickBot="1" x14ac:dyDescent="0.3">
      <c r="A70" s="195" t="s">
        <v>281</v>
      </c>
      <c r="B70" s="74" t="s">
        <v>52</v>
      </c>
      <c r="C70" s="75">
        <f>C68-C69</f>
        <v>-73</v>
      </c>
      <c r="D70" s="75">
        <f>D68-D69</f>
        <v>-100</v>
      </c>
      <c r="E70" s="76" t="s">
        <v>47</v>
      </c>
      <c r="F70" s="42">
        <f>D61+D67+D70</f>
        <v>95428</v>
      </c>
      <c r="G70" s="7"/>
      <c r="H70" s="7"/>
      <c r="I70" s="7"/>
    </row>
    <row r="71" spans="1:9" ht="40.5" x14ac:dyDescent="0.25">
      <c r="A71" s="122" t="s">
        <v>57</v>
      </c>
      <c r="B71" s="314" t="s">
        <v>52</v>
      </c>
      <c r="C71" s="77">
        <v>266</v>
      </c>
      <c r="D71" s="77">
        <v>183</v>
      </c>
      <c r="E71" s="123">
        <f>D71/C71*100</f>
        <v>68.796992481203006</v>
      </c>
      <c r="F71" s="153"/>
      <c r="G71" s="7"/>
      <c r="H71" s="16"/>
      <c r="I71" s="7"/>
    </row>
    <row r="72" spans="1:9" ht="20.25" x14ac:dyDescent="0.25">
      <c r="A72" s="97" t="s">
        <v>58</v>
      </c>
      <c r="B72" s="98" t="s">
        <v>52</v>
      </c>
      <c r="C72" s="78">
        <v>19469</v>
      </c>
      <c r="D72" s="78">
        <v>13095</v>
      </c>
      <c r="E72" s="53">
        <f>D72/C72*100</f>
        <v>67.260773537418459</v>
      </c>
      <c r="F72" s="153"/>
      <c r="G72" s="7"/>
      <c r="H72" s="17"/>
      <c r="I72" s="7"/>
    </row>
    <row r="73" spans="1:9" ht="20.25" x14ac:dyDescent="0.25">
      <c r="A73" s="92" t="s">
        <v>59</v>
      </c>
      <c r="B73" s="71" t="s">
        <v>4</v>
      </c>
      <c r="C73" s="79">
        <v>0.53</v>
      </c>
      <c r="D73" s="79">
        <v>0.36</v>
      </c>
      <c r="E73" s="80" t="s">
        <v>263</v>
      </c>
      <c r="F73" s="209">
        <f>D73-C73</f>
        <v>-0.17000000000000004</v>
      </c>
      <c r="G73" s="7"/>
      <c r="H73" s="7"/>
      <c r="I73" s="7"/>
    </row>
    <row r="74" spans="1:9" ht="20.25" x14ac:dyDescent="0.25">
      <c r="A74" s="97" t="s">
        <v>60</v>
      </c>
      <c r="B74" s="98" t="s">
        <v>4</v>
      </c>
      <c r="C74" s="81">
        <v>1.02</v>
      </c>
      <c r="D74" s="81">
        <v>0.68</v>
      </c>
      <c r="E74" s="80" t="s">
        <v>169</v>
      </c>
      <c r="F74" s="209">
        <f>D74-C74</f>
        <v>-0.33999999999999997</v>
      </c>
    </row>
    <row r="75" spans="1:9" ht="36" x14ac:dyDescent="0.25">
      <c r="A75" s="313" t="s">
        <v>67</v>
      </c>
      <c r="B75" s="71" t="s">
        <v>61</v>
      </c>
      <c r="C75" s="82">
        <v>0.4</v>
      </c>
      <c r="D75" s="82">
        <v>0.4</v>
      </c>
      <c r="E75" s="44">
        <f>D75/C75*100</f>
        <v>100</v>
      </c>
    </row>
    <row r="76" spans="1:9" ht="21" thickBot="1" x14ac:dyDescent="0.3">
      <c r="A76" s="124" t="s">
        <v>62</v>
      </c>
      <c r="B76" s="125" t="s">
        <v>61</v>
      </c>
      <c r="C76" s="83">
        <v>0.5</v>
      </c>
      <c r="D76" s="83">
        <v>0.3</v>
      </c>
      <c r="E76" s="84">
        <f>D76/C76*100</f>
        <v>60</v>
      </c>
    </row>
    <row r="77" spans="1:9" x14ac:dyDescent="0.25">
      <c r="A77" s="336" t="s">
        <v>289</v>
      </c>
      <c r="B77" s="337"/>
      <c r="C77" s="337"/>
      <c r="D77" s="337"/>
      <c r="E77" s="338"/>
    </row>
    <row r="78" spans="1:9" ht="54" x14ac:dyDescent="0.25">
      <c r="A78" s="307" t="s">
        <v>98</v>
      </c>
      <c r="B78" s="71" t="s">
        <v>52</v>
      </c>
      <c r="C78" s="56">
        <v>15876</v>
      </c>
      <c r="D78" s="56">
        <v>15346</v>
      </c>
      <c r="E78" s="44">
        <f>D78/C78*100</f>
        <v>96.661627614008566</v>
      </c>
      <c r="G78" s="5"/>
    </row>
    <row r="79" spans="1:9" ht="20.25" x14ac:dyDescent="0.25">
      <c r="A79" s="121" t="s">
        <v>63</v>
      </c>
      <c r="B79" s="98"/>
      <c r="C79" s="156"/>
      <c r="D79" s="61"/>
      <c r="E79" s="53"/>
    </row>
    <row r="80" spans="1:9" ht="36" x14ac:dyDescent="0.25">
      <c r="A80" s="134" t="s">
        <v>80</v>
      </c>
      <c r="B80" s="98" t="s">
        <v>52</v>
      </c>
      <c r="C80" s="61" t="s">
        <v>189</v>
      </c>
      <c r="D80" s="61" t="s">
        <v>189</v>
      </c>
      <c r="E80" s="53" t="s">
        <v>47</v>
      </c>
    </row>
    <row r="81" spans="1:5" ht="20.25" x14ac:dyDescent="0.25">
      <c r="A81" s="121" t="s">
        <v>81</v>
      </c>
      <c r="B81" s="98" t="s">
        <v>52</v>
      </c>
      <c r="C81" s="61">
        <v>7314</v>
      </c>
      <c r="D81" s="61">
        <v>7108</v>
      </c>
      <c r="E81" s="53">
        <f t="shared" ref="E81:E85" si="7">D81/C81*100</f>
        <v>97.183483729833199</v>
      </c>
    </row>
    <row r="82" spans="1:5" ht="20.25" x14ac:dyDescent="0.25">
      <c r="A82" s="121" t="s">
        <v>82</v>
      </c>
      <c r="B82" s="98" t="s">
        <v>52</v>
      </c>
      <c r="C82" s="61">
        <v>1254</v>
      </c>
      <c r="D82" s="61">
        <v>1208</v>
      </c>
      <c r="E82" s="53">
        <f t="shared" si="7"/>
        <v>96.33173843700159</v>
      </c>
    </row>
    <row r="83" spans="1:5" ht="20.25" x14ac:dyDescent="0.25">
      <c r="A83" s="121" t="s">
        <v>83</v>
      </c>
      <c r="B83" s="98" t="s">
        <v>52</v>
      </c>
      <c r="C83" s="61">
        <v>776</v>
      </c>
      <c r="D83" s="61">
        <v>782</v>
      </c>
      <c r="E83" s="53">
        <f t="shared" si="7"/>
        <v>100.77319587628865</v>
      </c>
    </row>
    <row r="84" spans="1:5" ht="20.25" x14ac:dyDescent="0.25">
      <c r="A84" s="121" t="s">
        <v>84</v>
      </c>
      <c r="B84" s="98" t="s">
        <v>52</v>
      </c>
      <c r="C84" s="61">
        <v>177</v>
      </c>
      <c r="D84" s="61">
        <v>143</v>
      </c>
      <c r="E84" s="53">
        <f>D84/C84*100</f>
        <v>80.790960451977398</v>
      </c>
    </row>
    <row r="85" spans="1:5" ht="36" x14ac:dyDescent="0.25">
      <c r="A85" s="307" t="s">
        <v>110</v>
      </c>
      <c r="B85" s="71" t="s">
        <v>64</v>
      </c>
      <c r="C85" s="56">
        <v>40355</v>
      </c>
      <c r="D85" s="56">
        <v>46868</v>
      </c>
      <c r="E85" s="44">
        <f t="shared" si="7"/>
        <v>116.1392640317185</v>
      </c>
    </row>
    <row r="86" spans="1:5" ht="20.25" x14ac:dyDescent="0.25">
      <c r="A86" s="121" t="s">
        <v>65</v>
      </c>
      <c r="B86" s="98"/>
      <c r="C86" s="85"/>
      <c r="D86" s="85"/>
      <c r="E86" s="44"/>
    </row>
    <row r="87" spans="1:5" ht="36" x14ac:dyDescent="0.25">
      <c r="A87" s="134" t="s">
        <v>206</v>
      </c>
      <c r="B87" s="98" t="s">
        <v>64</v>
      </c>
      <c r="C87" s="52">
        <v>52196.3</v>
      </c>
      <c r="D87" s="52">
        <v>59249.2</v>
      </c>
      <c r="E87" s="53">
        <f>D87/C87*100</f>
        <v>113.51226044757961</v>
      </c>
    </row>
    <row r="88" spans="1:5" ht="20.25" x14ac:dyDescent="0.25">
      <c r="A88" s="121" t="s">
        <v>81</v>
      </c>
      <c r="B88" s="98" t="s">
        <v>64</v>
      </c>
      <c r="C88" s="52">
        <v>43197.2</v>
      </c>
      <c r="D88" s="52">
        <v>52111.6</v>
      </c>
      <c r="E88" s="53">
        <f>D88/C88*100</f>
        <v>120.63652273758485</v>
      </c>
    </row>
    <row r="89" spans="1:5" ht="20.25" x14ac:dyDescent="0.25">
      <c r="A89" s="121" t="s">
        <v>82</v>
      </c>
      <c r="B89" s="98" t="s">
        <v>64</v>
      </c>
      <c r="C89" s="52">
        <v>48222.6</v>
      </c>
      <c r="D89" s="52">
        <v>54683.8</v>
      </c>
      <c r="E89" s="53">
        <f>D89/C89*100</f>
        <v>113.39869687656825</v>
      </c>
    </row>
    <row r="90" spans="1:5" ht="20.25" x14ac:dyDescent="0.25">
      <c r="A90" s="121" t="s">
        <v>83</v>
      </c>
      <c r="B90" s="98" t="s">
        <v>64</v>
      </c>
      <c r="C90" s="52">
        <v>33575.300000000003</v>
      </c>
      <c r="D90" s="52">
        <v>36859.1</v>
      </c>
      <c r="E90" s="53">
        <f>D90/C90*100</f>
        <v>109.78040404702266</v>
      </c>
    </row>
    <row r="91" spans="1:5" ht="20.25" x14ac:dyDescent="0.25">
      <c r="A91" s="121" t="s">
        <v>84</v>
      </c>
      <c r="B91" s="98" t="s">
        <v>64</v>
      </c>
      <c r="C91" s="52">
        <v>43047.5</v>
      </c>
      <c r="D91" s="52">
        <v>47157.8</v>
      </c>
      <c r="E91" s="53">
        <f>D91/C91*100</f>
        <v>109.54828968000466</v>
      </c>
    </row>
    <row r="92" spans="1:5" ht="36.75" thickBot="1" x14ac:dyDescent="0.3">
      <c r="A92" s="136" t="s">
        <v>68</v>
      </c>
      <c r="B92" s="306" t="s">
        <v>24</v>
      </c>
      <c r="C92" s="86">
        <v>0</v>
      </c>
      <c r="D92" s="86">
        <v>0</v>
      </c>
      <c r="E92" s="101" t="s">
        <v>47</v>
      </c>
    </row>
    <row r="93" spans="1:5" x14ac:dyDescent="0.25">
      <c r="A93" s="102"/>
      <c r="B93" s="102"/>
      <c r="C93" s="102"/>
      <c r="D93" s="102"/>
      <c r="E93" s="102"/>
    </row>
    <row r="94" spans="1:5" s="3" customFormat="1" x14ac:dyDescent="0.25">
      <c r="A94" s="339" t="s">
        <v>291</v>
      </c>
      <c r="B94" s="339"/>
      <c r="C94" s="339"/>
      <c r="D94" s="339"/>
      <c r="E94" s="339"/>
    </row>
    <row r="95" spans="1:5" x14ac:dyDescent="0.25">
      <c r="A95" s="294"/>
      <c r="B95" s="295"/>
      <c r="C95" s="296"/>
      <c r="D95" s="296"/>
      <c r="E95" s="29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35:E35"/>
    <mergeCell ref="A1:E1"/>
    <mergeCell ref="A2:E2"/>
    <mergeCell ref="A3:E3"/>
    <mergeCell ref="A4:A5"/>
    <mergeCell ref="B4:B5"/>
    <mergeCell ref="C4:D4"/>
    <mergeCell ref="E4:E5"/>
    <mergeCell ref="A13:E13"/>
    <mergeCell ref="A19:E19"/>
    <mergeCell ref="A22:E22"/>
    <mergeCell ref="A27:E27"/>
    <mergeCell ref="A31:E31"/>
    <mergeCell ref="A53:E53"/>
    <mergeCell ref="A59:E59"/>
    <mergeCell ref="F59:F60"/>
    <mergeCell ref="A77:E77"/>
    <mergeCell ref="A94:E94"/>
  </mergeCells>
  <printOptions horizontalCentered="1"/>
  <pageMargins left="0.19685039370078741" right="0" top="0" bottom="0" header="0.31496062992125984" footer="0.31496062992125984"/>
  <pageSetup paperSize="9" scale="96" orientation="portrait" r:id="rId1"/>
  <rowBreaks count="2" manualBreakCount="2">
    <brk id="32" max="4" man="1"/>
    <brk id="67" max="4" man="1"/>
  </rowBreaks>
  <colBreaks count="1" manualBreakCount="1">
    <brk id="5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tabSelected="1" view="pageBreakPreview" zoomScale="90" zoomScaleNormal="100" zoomScaleSheetLayoutView="90" workbookViewId="0">
      <selection activeCell="F31" sqref="F31"/>
    </sheetView>
  </sheetViews>
  <sheetFormatPr defaultRowHeight="18" x14ac:dyDescent="0.25"/>
  <cols>
    <col min="1" max="1" width="59.7109375" style="168" customWidth="1"/>
    <col min="2" max="2" width="9.140625" style="169" customWidth="1"/>
    <col min="3" max="4" width="12.42578125" style="91" customWidth="1"/>
    <col min="5" max="5" width="9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294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295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319" t="s">
        <v>6</v>
      </c>
      <c r="C6" s="50">
        <v>31183.022000000001</v>
      </c>
      <c r="D6" s="50">
        <v>33780.408000000003</v>
      </c>
      <c r="E6" s="123">
        <f>D6/C6*100</f>
        <v>108.32948775779334</v>
      </c>
      <c r="F6" s="160">
        <f>D6-C6</f>
        <v>2597.3860000000022</v>
      </c>
    </row>
    <row r="7" spans="1:8" ht="36" customHeight="1" x14ac:dyDescent="0.25">
      <c r="A7" s="318" t="s">
        <v>7</v>
      </c>
      <c r="B7" s="71" t="s">
        <v>6</v>
      </c>
      <c r="C7" s="51">
        <v>23303.526000000002</v>
      </c>
      <c r="D7" s="51">
        <v>25505.03</v>
      </c>
      <c r="E7" s="44">
        <f>D7/C7*100</f>
        <v>109.44708538956722</v>
      </c>
      <c r="F7" s="161">
        <f>D7-C7</f>
        <v>2201.5039999999972</v>
      </c>
    </row>
    <row r="8" spans="1:8" ht="20.25" x14ac:dyDescent="0.25">
      <c r="A8" s="134" t="s">
        <v>8</v>
      </c>
      <c r="B8" s="98"/>
      <c r="C8" s="43"/>
      <c r="D8" s="43"/>
      <c r="E8" s="44"/>
      <c r="F8" s="298" t="s">
        <v>270</v>
      </c>
      <c r="G8" s="299" t="s">
        <v>271</v>
      </c>
    </row>
    <row r="9" spans="1:8" ht="20.25" customHeight="1" x14ac:dyDescent="0.25">
      <c r="A9" s="135" t="s">
        <v>9</v>
      </c>
      <c r="B9" s="98" t="s">
        <v>6</v>
      </c>
      <c r="C9" s="52">
        <v>19407.091</v>
      </c>
      <c r="D9" s="52">
        <v>22052.09</v>
      </c>
      <c r="E9" s="53">
        <f>D9/C9*100</f>
        <v>113.62903384129028</v>
      </c>
      <c r="F9" s="25">
        <f>D9/D7*100</f>
        <v>86.461729313786336</v>
      </c>
      <c r="G9" s="6">
        <f>C9/C7*100</f>
        <v>83.279633305277486</v>
      </c>
    </row>
    <row r="10" spans="1:8" ht="37.5" customHeight="1" x14ac:dyDescent="0.25">
      <c r="A10" s="135" t="s">
        <v>87</v>
      </c>
      <c r="B10" s="98" t="s">
        <v>6</v>
      </c>
      <c r="C10" s="55">
        <v>1612.527</v>
      </c>
      <c r="D10" s="55">
        <v>1052.6759999999999</v>
      </c>
      <c r="E10" s="53">
        <f>D10/C10*100</f>
        <v>65.281139478594781</v>
      </c>
      <c r="F10" s="25">
        <f>D10/D7*100</f>
        <v>4.1273270409797602</v>
      </c>
      <c r="G10" s="6">
        <f>C10/C7*100</f>
        <v>6.9196695813328848</v>
      </c>
      <c r="H10" s="6"/>
    </row>
    <row r="11" spans="1:8" ht="18.75" customHeight="1" x14ac:dyDescent="0.25">
      <c r="A11" s="134" t="s">
        <v>11</v>
      </c>
      <c r="B11" s="98" t="s">
        <v>6</v>
      </c>
      <c r="C11" s="184">
        <v>409.85599999999999</v>
      </c>
      <c r="D11" s="52">
        <v>460.005</v>
      </c>
      <c r="E11" s="53">
        <f>D11/C11*100</f>
        <v>112.23576085259212</v>
      </c>
      <c r="F11" s="25">
        <f>D11/D7*100</f>
        <v>1.8035854104072806</v>
      </c>
      <c r="G11" s="6">
        <f>C11/C7*100</f>
        <v>1.758772470741123</v>
      </c>
    </row>
    <row r="12" spans="1:8" ht="18.75" customHeight="1" thickBot="1" x14ac:dyDescent="0.3">
      <c r="A12" s="134" t="s">
        <v>123</v>
      </c>
      <c r="B12" s="98" t="s">
        <v>6</v>
      </c>
      <c r="C12" s="184">
        <v>45.86</v>
      </c>
      <c r="D12" s="52">
        <v>58.536799999999999</v>
      </c>
      <c r="E12" s="53">
        <f>D12/C12*100</f>
        <v>127.64238988225031</v>
      </c>
      <c r="F12" s="25">
        <f>D12/D7*100</f>
        <v>0.22951080629977694</v>
      </c>
      <c r="G12" s="6">
        <f>C12/C7*100</f>
        <v>0.19679425336749465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318" t="s">
        <v>12</v>
      </c>
      <c r="B14" s="71" t="s">
        <v>6</v>
      </c>
      <c r="C14" s="51">
        <v>19407.09</v>
      </c>
      <c r="D14" s="51">
        <v>22052.091</v>
      </c>
      <c r="E14" s="162">
        <f>D14/C14*100</f>
        <v>113.6290448490732</v>
      </c>
      <c r="F14" s="210">
        <f>D14/D7*100</f>
        <v>86.461733234581573</v>
      </c>
      <c r="G14" s="210">
        <f>C14/C7*100</f>
        <v>83.27962901408138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808.65099999999995</v>
      </c>
      <c r="D15" s="180">
        <v>895.73</v>
      </c>
      <c r="E15" s="151">
        <f>D15/C15*100</f>
        <v>110.76842791265949</v>
      </c>
      <c r="F15" s="300">
        <f>D15/$D$14*100</f>
        <v>4.0618823856658315</v>
      </c>
      <c r="G15" s="300">
        <f>C15/$C$14*100</f>
        <v>4.1667813154883087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16223.300999999999</v>
      </c>
      <c r="D16" s="181">
        <v>18456.063999999998</v>
      </c>
      <c r="E16" s="152">
        <f>SUM(D16/C16*100)</f>
        <v>113.76269231520762</v>
      </c>
      <c r="F16" s="300">
        <f t="shared" ref="F16:F18" si="0">D16/$D$14*100</f>
        <v>83.693033916829009</v>
      </c>
      <c r="G16" s="300">
        <f t="shared" ref="G16:G18" si="1">C16/$C$14*100</f>
        <v>83.594712035652947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1947.03</v>
      </c>
      <c r="D17" s="181">
        <v>2254.9470000000001</v>
      </c>
      <c r="E17" s="152">
        <f>SUM(D17/C17*100)</f>
        <v>115.8147023928753</v>
      </c>
      <c r="F17" s="300">
        <f t="shared" si="0"/>
        <v>10.225547318846091</v>
      </c>
      <c r="G17" s="300">
        <f t="shared" si="1"/>
        <v>10.032570570858383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428.10700000000003</v>
      </c>
      <c r="D18" s="181">
        <v>445.34800000000001</v>
      </c>
      <c r="E18" s="152">
        <f>SUM(D18/C18*100)</f>
        <v>104.02726421198439</v>
      </c>
      <c r="F18" s="300">
        <f t="shared" si="0"/>
        <v>2.0195273092243271</v>
      </c>
      <c r="G18" s="300">
        <f t="shared" si="1"/>
        <v>2.2059309252443309</v>
      </c>
      <c r="H18" s="140"/>
    </row>
    <row r="19" spans="1:10" s="3" customFormat="1" ht="23.25" x14ac:dyDescent="0.25">
      <c r="A19" s="343" t="s">
        <v>312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3076.5810000000001</v>
      </c>
      <c r="D20" s="111">
        <v>2351.2510000000002</v>
      </c>
      <c r="E20" s="54">
        <f>SUM(D20/C20*100)</f>
        <v>76.424153955315987</v>
      </c>
      <c r="F20" s="4"/>
      <c r="G20" s="5"/>
    </row>
    <row r="21" spans="1:10" s="3" customFormat="1" ht="36.75" customHeight="1" thickBot="1" x14ac:dyDescent="0.3">
      <c r="A21" s="149" t="s">
        <v>252</v>
      </c>
      <c r="B21" s="125" t="s">
        <v>4</v>
      </c>
      <c r="C21" s="45"/>
      <c r="D21" s="45">
        <v>69.3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26261</v>
      </c>
      <c r="D23" s="56">
        <v>20903</v>
      </c>
      <c r="E23" s="100">
        <f>SUM(D23/C23*100)</f>
        <v>79.59712120635163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18012</v>
      </c>
      <c r="D24" s="56">
        <v>20262</v>
      </c>
      <c r="E24" s="100">
        <f>SUM(D24/C24*100)</f>
        <v>112.49167221852099</v>
      </c>
      <c r="F24" s="164">
        <f>D24/D23*100</f>
        <v>96.933454528058178</v>
      </c>
      <c r="G24" s="164">
        <f>C24/C23*100</f>
        <v>68.588401050988153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314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322" t="s">
        <v>21</v>
      </c>
      <c r="B28" s="71" t="s">
        <v>6</v>
      </c>
      <c r="C28" s="43">
        <v>12896.4</v>
      </c>
      <c r="D28" s="43">
        <v>14985.7</v>
      </c>
      <c r="E28" s="44">
        <f>D28/C28*100</f>
        <v>116.20064514127975</v>
      </c>
      <c r="F28" s="157">
        <f>E28/I28</f>
        <v>110.56198395935277</v>
      </c>
      <c r="G28" s="25">
        <f>D28+D29</f>
        <v>15385.5</v>
      </c>
      <c r="H28" s="25">
        <f>G28/G29*100</f>
        <v>116.33208574345015</v>
      </c>
      <c r="I28" s="231">
        <v>1.0509999999999999</v>
      </c>
    </row>
    <row r="29" spans="1:10" ht="31.5" x14ac:dyDescent="0.25">
      <c r="A29" s="322" t="s">
        <v>22</v>
      </c>
      <c r="B29" s="71" t="s">
        <v>6</v>
      </c>
      <c r="C29" s="43">
        <v>329.1</v>
      </c>
      <c r="D29" s="43">
        <v>399.8</v>
      </c>
      <c r="E29" s="44">
        <f>D29/C29*100</f>
        <v>121.48283196596779</v>
      </c>
      <c r="F29" s="157">
        <f>E29/I29</f>
        <v>115.04056057383313</v>
      </c>
      <c r="G29" s="25">
        <f>C28+C29</f>
        <v>13225.5</v>
      </c>
      <c r="H29" s="103"/>
      <c r="I29" s="231">
        <v>1.056</v>
      </c>
    </row>
    <row r="30" spans="1:10" ht="32.25" thickBot="1" x14ac:dyDescent="0.3">
      <c r="A30" s="133" t="s">
        <v>114</v>
      </c>
      <c r="B30" s="323" t="s">
        <v>6</v>
      </c>
      <c r="C30" s="43">
        <v>1690.35</v>
      </c>
      <c r="D30" s="43">
        <v>1864.3</v>
      </c>
      <c r="E30" s="46">
        <f>D30/C30*100</f>
        <v>110.29076818410388</v>
      </c>
      <c r="F30" s="157">
        <f>E30/I30</f>
        <v>102.50071392574709</v>
      </c>
      <c r="I30" s="231">
        <v>1.0760000000000001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2001874.7</v>
      </c>
      <c r="D32" s="59">
        <v>2232802.5</v>
      </c>
      <c r="E32" s="150">
        <f>D32/C32*100</f>
        <v>111.53557712678021</v>
      </c>
      <c r="F32" s="155">
        <v>2197225</v>
      </c>
      <c r="G32" s="129">
        <v>820762.7</v>
      </c>
    </row>
    <row r="33" spans="1:12" ht="30" customHeight="1" x14ac:dyDescent="0.25">
      <c r="A33" s="93" t="s">
        <v>86</v>
      </c>
      <c r="B33" s="94" t="s">
        <v>24</v>
      </c>
      <c r="C33" s="60">
        <v>732025.5</v>
      </c>
      <c r="D33" s="60">
        <v>855368.1</v>
      </c>
      <c r="E33" s="95">
        <f>D33/C33*100</f>
        <v>116.84949499710051</v>
      </c>
      <c r="F33" s="6">
        <f>D33/D32*100</f>
        <v>38.309169754154247</v>
      </c>
      <c r="G33" s="6">
        <f>C33/C32*100</f>
        <v>36.566998923559005</v>
      </c>
      <c r="H33" s="6">
        <f>F33-G33</f>
        <v>1.7421708305952421</v>
      </c>
    </row>
    <row r="34" spans="1:12" ht="20.25" hidden="1" x14ac:dyDescent="0.25">
      <c r="A34" s="96" t="s">
        <v>25</v>
      </c>
      <c r="B34" s="71" t="s">
        <v>4</v>
      </c>
      <c r="C34" s="51">
        <f>C33/C42*100</f>
        <v>39.625316707302858</v>
      </c>
      <c r="D34" s="51">
        <f>D33/D42*100</f>
        <v>41.095290387681786</v>
      </c>
      <c r="E34" s="44">
        <f>C34-D34</f>
        <v>-1.4699736803789278</v>
      </c>
      <c r="F34" s="222"/>
      <c r="G34" s="222"/>
    </row>
    <row r="35" spans="1:12" x14ac:dyDescent="0.25">
      <c r="A35" s="349" t="s">
        <v>299</v>
      </c>
      <c r="B35" s="350"/>
      <c r="C35" s="350"/>
      <c r="D35" s="350"/>
      <c r="E35" s="351"/>
      <c r="F35" s="221">
        <f>D32/F32*100</f>
        <v>101.61920149279204</v>
      </c>
      <c r="G35" s="221">
        <f>D33/G32*100</f>
        <v>104.21624910586216</v>
      </c>
      <c r="H35" s="312" t="s">
        <v>285</v>
      </c>
    </row>
    <row r="36" spans="1:12" ht="20.25" x14ac:dyDescent="0.25">
      <c r="A36" s="97" t="s">
        <v>26</v>
      </c>
      <c r="B36" s="98" t="s">
        <v>24</v>
      </c>
      <c r="C36" s="61">
        <v>386097.1</v>
      </c>
      <c r="D36" s="61">
        <v>448170.6</v>
      </c>
      <c r="E36" s="53">
        <f t="shared" ref="E36:E46" si="2">D36/C36*100</f>
        <v>116.07717333282224</v>
      </c>
      <c r="F36" s="25">
        <f>D36/D33*100</f>
        <v>52.395056584410845</v>
      </c>
      <c r="G36" s="25">
        <f>C36/C33*100</f>
        <v>52.743668082600948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153672.4</v>
      </c>
      <c r="D37" s="61">
        <v>171189.1</v>
      </c>
      <c r="E37" s="53">
        <f t="shared" si="2"/>
        <v>111.39872872422114</v>
      </c>
      <c r="F37" s="25">
        <f>D37/D33*100</f>
        <v>20.013500620376188</v>
      </c>
      <c r="G37" s="25">
        <f>C37/C33*100</f>
        <v>20.992765962387921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63780</v>
      </c>
      <c r="D38" s="61">
        <v>59921.599999999999</v>
      </c>
      <c r="E38" s="53">
        <f t="shared" si="2"/>
        <v>93.950454687989961</v>
      </c>
      <c r="F38" s="25">
        <f>D38/D33*100</f>
        <v>7.0053582779156711</v>
      </c>
      <c r="G38" s="25">
        <f>C38/C33*100</f>
        <v>8.7128112340348807</v>
      </c>
      <c r="H38" s="7"/>
      <c r="I38" s="7"/>
    </row>
    <row r="39" spans="1:12" ht="40.5" x14ac:dyDescent="0.25">
      <c r="A39" s="97" t="s">
        <v>31</v>
      </c>
      <c r="B39" s="98" t="s">
        <v>28</v>
      </c>
      <c r="C39" s="61">
        <v>33096.5</v>
      </c>
      <c r="D39" s="61">
        <v>78843.199999999997</v>
      </c>
      <c r="E39" s="53" t="s">
        <v>241</v>
      </c>
      <c r="F39" s="25">
        <f>D39/D33*100</f>
        <v>9.2174585421177149</v>
      </c>
      <c r="G39" s="25">
        <f>C39/C33*100</f>
        <v>4.5212222798249515</v>
      </c>
      <c r="H39" s="7"/>
      <c r="I39" s="7"/>
    </row>
    <row r="40" spans="1:12" ht="20.25" x14ac:dyDescent="0.25">
      <c r="A40" s="97" t="s">
        <v>30</v>
      </c>
      <c r="B40" s="98" t="s">
        <v>28</v>
      </c>
      <c r="C40" s="61">
        <v>49467.1</v>
      </c>
      <c r="D40" s="61">
        <v>38564.1</v>
      </c>
      <c r="E40" s="53">
        <f t="shared" si="2"/>
        <v>77.959087959472058</v>
      </c>
      <c r="F40" s="25">
        <f>D40/D33*100</f>
        <v>4.5084800333330177</v>
      </c>
      <c r="G40" s="25">
        <f>C40/C33*100</f>
        <v>6.7575651394657692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1269849.2</v>
      </c>
      <c r="D41" s="61">
        <v>1377434.4</v>
      </c>
      <c r="E41" s="53">
        <f t="shared" si="2"/>
        <v>108.47228159060147</v>
      </c>
      <c r="F41" s="25">
        <f>D41/D32*100</f>
        <v>61.690830245845738</v>
      </c>
      <c r="G41" s="25">
        <f>C41/C32*100</f>
        <v>63.433001076440995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1847368.2</v>
      </c>
      <c r="D42" s="59">
        <v>2081426.1</v>
      </c>
      <c r="E42" s="44">
        <f t="shared" si="2"/>
        <v>112.6698023707456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1314825.3999999999</v>
      </c>
      <c r="D43" s="61">
        <f>SUM(D44:D47)</f>
        <v>1480226.8</v>
      </c>
      <c r="E43" s="53">
        <f t="shared" si="2"/>
        <v>112.57972351309917</v>
      </c>
      <c r="F43" s="6">
        <f>D43/D42*100</f>
        <v>71.115991098603018</v>
      </c>
      <c r="G43" s="6">
        <f>C43/C42*100</f>
        <v>71.172893416699495</v>
      </c>
    </row>
    <row r="44" spans="1:12" ht="20.25" x14ac:dyDescent="0.25">
      <c r="A44" s="97" t="s">
        <v>35</v>
      </c>
      <c r="B44" s="98" t="s">
        <v>28</v>
      </c>
      <c r="C44" s="61">
        <v>1045416.8</v>
      </c>
      <c r="D44" s="61">
        <v>1128430.5</v>
      </c>
      <c r="E44" s="53">
        <f t="shared" si="2"/>
        <v>107.9407275643552</v>
      </c>
      <c r="F44" s="22">
        <f>D44/$D$42*100</f>
        <v>54.21429566968532</v>
      </c>
      <c r="G44" s="22">
        <f>C44/$C$42*100</f>
        <v>56.589520161708975</v>
      </c>
    </row>
    <row r="45" spans="1:12" ht="20.25" x14ac:dyDescent="0.25">
      <c r="A45" s="97" t="s">
        <v>36</v>
      </c>
      <c r="B45" s="98" t="s">
        <v>28</v>
      </c>
      <c r="C45" s="61">
        <v>134098.9</v>
      </c>
      <c r="D45" s="61">
        <v>156749.79999999999</v>
      </c>
      <c r="E45" s="53">
        <f t="shared" si="2"/>
        <v>116.89119000976144</v>
      </c>
      <c r="F45" s="22">
        <f>D45/$D$42*100</f>
        <v>7.5308847140909769</v>
      </c>
      <c r="G45" s="22">
        <f t="shared" ref="G45:G47" si="3">C45/$C$42*100</f>
        <v>7.2589156834030168</v>
      </c>
    </row>
    <row r="46" spans="1:12" ht="18" customHeight="1" x14ac:dyDescent="0.25">
      <c r="A46" s="97" t="s">
        <v>37</v>
      </c>
      <c r="B46" s="98" t="s">
        <v>28</v>
      </c>
      <c r="C46" s="61">
        <v>97509.4</v>
      </c>
      <c r="D46" s="61">
        <v>102076.6</v>
      </c>
      <c r="E46" s="53">
        <f t="shared" si="2"/>
        <v>104.68385612053814</v>
      </c>
      <c r="F46" s="22">
        <f>D46/$D$42*100</f>
        <v>4.9041664270473015</v>
      </c>
      <c r="G46" s="22">
        <f t="shared" si="3"/>
        <v>5.2782872412765354</v>
      </c>
      <c r="H46" s="7"/>
      <c r="I46" s="8"/>
      <c r="J46" s="9"/>
      <c r="K46" s="9"/>
      <c r="L46" s="10"/>
    </row>
    <row r="47" spans="1:12" ht="36.75" customHeight="1" x14ac:dyDescent="0.25">
      <c r="A47" s="97" t="s">
        <v>38</v>
      </c>
      <c r="B47" s="98" t="s">
        <v>28</v>
      </c>
      <c r="C47" s="61">
        <v>37800.300000000003</v>
      </c>
      <c r="D47" s="61">
        <v>92969.9</v>
      </c>
      <c r="E47" s="53" t="s">
        <v>300</v>
      </c>
      <c r="F47" s="22">
        <f t="shared" ref="F47" si="4">D47/$D$42*100</f>
        <v>4.4666442877794212</v>
      </c>
      <c r="G47" s="22">
        <f t="shared" si="3"/>
        <v>2.0461703303109799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71.172893416699495</v>
      </c>
      <c r="D48" s="51">
        <f>D43/D42*100</f>
        <v>71.115991098603018</v>
      </c>
      <c r="E48" s="99" t="s">
        <v>204</v>
      </c>
      <c r="F48" s="317">
        <f>D48-C48</f>
        <v>-5.6902318096476279E-2</v>
      </c>
      <c r="G48" s="106"/>
      <c r="H48" s="107"/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56.589520161708975</v>
      </c>
      <c r="D49" s="62">
        <f>D44/D42*100</f>
        <v>54.21429566968532</v>
      </c>
      <c r="E49" s="99" t="s">
        <v>301</v>
      </c>
      <c r="F49" s="317">
        <f t="shared" ref="F49:F52" si="5">D49-C49</f>
        <v>-2.3752244920236549</v>
      </c>
      <c r="G49" s="108"/>
      <c r="H49" s="107"/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7.2589156834030168</v>
      </c>
      <c r="D50" s="62">
        <f>D45/D42*100</f>
        <v>7.5308847140909769</v>
      </c>
      <c r="E50" s="99" t="s">
        <v>174</v>
      </c>
      <c r="F50" s="317">
        <f>D50-C50</f>
        <v>0.27196903068796008</v>
      </c>
      <c r="G50" s="108"/>
      <c r="H50" s="107"/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5.2782872412765354</v>
      </c>
      <c r="D51" s="63">
        <f>D46/D42*100</f>
        <v>4.9041664270473015</v>
      </c>
      <c r="E51" s="99" t="s">
        <v>302</v>
      </c>
      <c r="F51" s="317">
        <f>D51-C51</f>
        <v>-0.37412081422923382</v>
      </c>
      <c r="G51" s="108"/>
      <c r="H51" s="107"/>
      <c r="I51" s="105"/>
    </row>
    <row r="52" spans="1:11" ht="36.75" thickBot="1" x14ac:dyDescent="0.3">
      <c r="A52" s="128" t="s">
        <v>43</v>
      </c>
      <c r="B52" s="316" t="s">
        <v>4</v>
      </c>
      <c r="C52" s="64">
        <f>C47/C42*100</f>
        <v>2.0461703303109799</v>
      </c>
      <c r="D52" s="64">
        <f>D47/D42*100</f>
        <v>4.4666442877794212</v>
      </c>
      <c r="E52" s="99" t="s">
        <v>303</v>
      </c>
      <c r="F52" s="317">
        <f t="shared" si="5"/>
        <v>2.4204739574684413</v>
      </c>
      <c r="G52" s="106"/>
      <c r="H52" s="109"/>
      <c r="I52" s="110"/>
      <c r="J52" s="12"/>
      <c r="K52" s="13"/>
    </row>
    <row r="53" spans="1:11" x14ac:dyDescent="0.25">
      <c r="A53" s="333" t="s">
        <v>307</v>
      </c>
      <c r="B53" s="330"/>
      <c r="C53" s="330"/>
      <c r="D53" s="330"/>
      <c r="E53" s="334"/>
      <c r="F53" s="308" t="s">
        <v>293</v>
      </c>
      <c r="G53" s="308" t="s">
        <v>283</v>
      </c>
      <c r="H53" s="309" t="s">
        <v>284</v>
      </c>
    </row>
    <row r="54" spans="1:11" ht="36" x14ac:dyDescent="0.25">
      <c r="A54" s="318" t="s">
        <v>151</v>
      </c>
      <c r="B54" s="141" t="s">
        <v>24</v>
      </c>
      <c r="C54" s="65">
        <v>1441697</v>
      </c>
      <c r="D54" s="65">
        <v>1462599</v>
      </c>
      <c r="E54" s="95">
        <f>D54/C54*100</f>
        <v>101.44981920611613</v>
      </c>
      <c r="F54" s="310">
        <v>19</v>
      </c>
      <c r="G54" s="310">
        <v>4</v>
      </c>
      <c r="H54" s="311">
        <f>G54/F54*100</f>
        <v>21.052631578947366</v>
      </c>
    </row>
    <row r="55" spans="1:11" ht="20.25" x14ac:dyDescent="0.3">
      <c r="A55" s="142" t="s">
        <v>45</v>
      </c>
      <c r="B55" s="98" t="s">
        <v>24</v>
      </c>
      <c r="C55" s="66">
        <f>C54-C56</f>
        <v>1452863</v>
      </c>
      <c r="D55" s="66">
        <v>1531567</v>
      </c>
      <c r="E55" s="143">
        <f>D55/C55*100</f>
        <v>105.4171659681608</v>
      </c>
      <c r="F55" s="11"/>
      <c r="G55" s="14"/>
      <c r="H55" s="14"/>
    </row>
    <row r="56" spans="1:11" ht="20.25" x14ac:dyDescent="0.3">
      <c r="A56" s="144" t="s">
        <v>46</v>
      </c>
      <c r="B56" s="98" t="s">
        <v>24</v>
      </c>
      <c r="C56" s="66">
        <v>-11166</v>
      </c>
      <c r="D56" s="66">
        <f>D54-D55</f>
        <v>-68968</v>
      </c>
      <c r="E56" s="145" t="s">
        <v>47</v>
      </c>
      <c r="F56" s="11">
        <f>D54-D56</f>
        <v>1531567</v>
      </c>
      <c r="G56" s="11">
        <f>C54-C56</f>
        <v>1452863</v>
      </c>
      <c r="H56" s="11"/>
    </row>
    <row r="57" spans="1:11" ht="22.5" customHeight="1" x14ac:dyDescent="0.25">
      <c r="A57" s="121" t="s">
        <v>48</v>
      </c>
      <c r="B57" s="98" t="s">
        <v>4</v>
      </c>
      <c r="C57" s="67">
        <v>16.7</v>
      </c>
      <c r="D57" s="67">
        <v>21.1</v>
      </c>
      <c r="E57" s="67" t="s">
        <v>308</v>
      </c>
      <c r="F57" s="22">
        <f>D57-C57</f>
        <v>4.4000000000000021</v>
      </c>
    </row>
    <row r="58" spans="1:11" ht="21.75" customHeight="1" thickBot="1" x14ac:dyDescent="0.3">
      <c r="A58" s="147" t="s">
        <v>49</v>
      </c>
      <c r="B58" s="131" t="s">
        <v>4</v>
      </c>
      <c r="C58" s="68">
        <v>24.7</v>
      </c>
      <c r="D58" s="68">
        <v>24.8</v>
      </c>
      <c r="E58" s="67" t="s">
        <v>243</v>
      </c>
      <c r="F58" s="22">
        <f>D58-C58</f>
        <v>0.10000000000000142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/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 t="s">
        <v>89</v>
      </c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95377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296</v>
      </c>
      <c r="B65" s="71" t="s">
        <v>52</v>
      </c>
      <c r="C65" s="69">
        <v>525</v>
      </c>
      <c r="D65" s="69">
        <v>451</v>
      </c>
      <c r="E65" s="44">
        <f t="shared" ref="E65:E67" si="6">D65/C65*100</f>
        <v>85.904761904761912</v>
      </c>
      <c r="F65" s="1">
        <f>D65-C65</f>
        <v>-74</v>
      </c>
    </row>
    <row r="66" spans="1:9" ht="20.25" x14ac:dyDescent="0.25">
      <c r="A66" s="70" t="s">
        <v>297</v>
      </c>
      <c r="B66" s="72" t="s">
        <v>52</v>
      </c>
      <c r="C66" s="69">
        <v>958</v>
      </c>
      <c r="D66" s="69">
        <v>813</v>
      </c>
      <c r="E66" s="44">
        <f t="shared" si="6"/>
        <v>84.864300626304797</v>
      </c>
      <c r="F66" s="1">
        <f>D66-C66</f>
        <v>-145</v>
      </c>
    </row>
    <row r="67" spans="1:9" ht="36" x14ac:dyDescent="0.25">
      <c r="A67" s="315" t="s">
        <v>298</v>
      </c>
      <c r="B67" s="72" t="s">
        <v>52</v>
      </c>
      <c r="C67" s="69">
        <f>C65-C66</f>
        <v>-433</v>
      </c>
      <c r="D67" s="69">
        <f>D65-D66</f>
        <v>-362</v>
      </c>
      <c r="E67" s="44">
        <f t="shared" si="6"/>
        <v>83.602771362586608</v>
      </c>
      <c r="F67" s="1">
        <f>D67-C67</f>
        <v>71</v>
      </c>
    </row>
    <row r="68" spans="1:9" ht="20.25" x14ac:dyDescent="0.25">
      <c r="A68" s="70" t="s">
        <v>304</v>
      </c>
      <c r="B68" s="71" t="s">
        <v>52</v>
      </c>
      <c r="C68" s="69">
        <v>2166</v>
      </c>
      <c r="D68" s="69">
        <v>2023</v>
      </c>
      <c r="E68" s="44">
        <f>D68/C68*100</f>
        <v>93.397968605724841</v>
      </c>
      <c r="F68" s="1">
        <f>D68-C68</f>
        <v>-143</v>
      </c>
    </row>
    <row r="69" spans="1:9" ht="20.25" x14ac:dyDescent="0.25">
      <c r="A69" s="70" t="s">
        <v>305</v>
      </c>
      <c r="B69" s="72" t="s">
        <v>52</v>
      </c>
      <c r="C69" s="69">
        <v>2201</v>
      </c>
      <c r="D69" s="69">
        <v>2136</v>
      </c>
      <c r="E69" s="44">
        <f>D69/C69*100</f>
        <v>97.046796910495232</v>
      </c>
      <c r="F69" s="42">
        <f>D69-C69</f>
        <v>-65</v>
      </c>
      <c r="G69" s="11"/>
    </row>
    <row r="70" spans="1:9" ht="36.75" thickBot="1" x14ac:dyDescent="0.3">
      <c r="A70" s="195" t="s">
        <v>306</v>
      </c>
      <c r="B70" s="74" t="s">
        <v>52</v>
      </c>
      <c r="C70" s="75">
        <f>C68-C69</f>
        <v>-35</v>
      </c>
      <c r="D70" s="75">
        <f>D68-D69</f>
        <v>-113</v>
      </c>
      <c r="E70" s="76" t="s">
        <v>47</v>
      </c>
      <c r="F70" s="42">
        <f>D61+D67+D70</f>
        <v>95377</v>
      </c>
      <c r="G70" s="7"/>
      <c r="H70" s="7"/>
      <c r="I70" s="7"/>
    </row>
    <row r="71" spans="1:9" ht="40.5" x14ac:dyDescent="0.25">
      <c r="A71" s="122" t="s">
        <v>57</v>
      </c>
      <c r="B71" s="319" t="s">
        <v>52</v>
      </c>
      <c r="C71" s="77">
        <v>242</v>
      </c>
      <c r="D71" s="77">
        <v>174</v>
      </c>
      <c r="E71" s="123">
        <f>D71/C71*100</f>
        <v>71.900826446281002</v>
      </c>
      <c r="F71" s="153"/>
      <c r="G71" s="7"/>
      <c r="H71" s="16"/>
      <c r="I71" s="7"/>
    </row>
    <row r="72" spans="1:9" ht="20.25" x14ac:dyDescent="0.25">
      <c r="A72" s="97" t="s">
        <v>58</v>
      </c>
      <c r="B72" s="98" t="s">
        <v>52</v>
      </c>
      <c r="C72" s="78">
        <v>17471</v>
      </c>
      <c r="D72" s="78">
        <v>12147</v>
      </c>
      <c r="E72" s="53">
        <f>D72/C72*100</f>
        <v>69.526644153168107</v>
      </c>
      <c r="F72" s="153"/>
      <c r="G72" s="7"/>
      <c r="H72" s="17"/>
      <c r="I72" s="7"/>
    </row>
    <row r="73" spans="1:9" ht="20.25" x14ac:dyDescent="0.25">
      <c r="A73" s="92" t="s">
        <v>59</v>
      </c>
      <c r="B73" s="71" t="s">
        <v>4</v>
      </c>
      <c r="C73" s="79">
        <v>0.48</v>
      </c>
      <c r="D73" s="79">
        <v>0.34</v>
      </c>
      <c r="E73" s="80" t="s">
        <v>309</v>
      </c>
      <c r="F73" s="209">
        <f>D73-C73</f>
        <v>-0.13999999999999996</v>
      </c>
      <c r="G73" s="7"/>
      <c r="H73" s="7"/>
      <c r="I73" s="7"/>
    </row>
    <row r="74" spans="1:9" ht="20.25" x14ac:dyDescent="0.25">
      <c r="A74" s="97" t="s">
        <v>60</v>
      </c>
      <c r="B74" s="98" t="s">
        <v>4</v>
      </c>
      <c r="C74" s="81">
        <v>0.91</v>
      </c>
      <c r="D74" s="81">
        <v>0.63</v>
      </c>
      <c r="E74" s="80" t="s">
        <v>310</v>
      </c>
      <c r="F74" s="209">
        <f>D74-C74</f>
        <v>-0.28000000000000003</v>
      </c>
    </row>
    <row r="75" spans="1:9" ht="36" x14ac:dyDescent="0.25">
      <c r="A75" s="318" t="s">
        <v>67</v>
      </c>
      <c r="B75" s="71" t="s">
        <v>61</v>
      </c>
      <c r="C75" s="82">
        <v>0.4</v>
      </c>
      <c r="D75" s="82">
        <v>0.3</v>
      </c>
      <c r="E75" s="44">
        <f>D75/C75*100</f>
        <v>74.999999999999986</v>
      </c>
    </row>
    <row r="76" spans="1:9" ht="21" thickBot="1" x14ac:dyDescent="0.3">
      <c r="A76" s="124" t="s">
        <v>62</v>
      </c>
      <c r="B76" s="125" t="s">
        <v>61</v>
      </c>
      <c r="C76" s="83">
        <v>0.5</v>
      </c>
      <c r="D76" s="83">
        <v>0.3</v>
      </c>
      <c r="E76" s="84">
        <f>D76/C76*100</f>
        <v>60</v>
      </c>
    </row>
    <row r="77" spans="1:9" x14ac:dyDescent="0.25">
      <c r="A77" s="336" t="s">
        <v>311</v>
      </c>
      <c r="B77" s="337"/>
      <c r="C77" s="337"/>
      <c r="D77" s="337"/>
      <c r="E77" s="338"/>
    </row>
    <row r="78" spans="1:9" ht="54" x14ac:dyDescent="0.25">
      <c r="A78" s="321" t="s">
        <v>98</v>
      </c>
      <c r="B78" s="71" t="s">
        <v>52</v>
      </c>
      <c r="C78" s="56">
        <v>15827</v>
      </c>
      <c r="D78" s="56">
        <v>15236</v>
      </c>
      <c r="E78" s="44">
        <f>D78/C78*100</f>
        <v>96.26587477096102</v>
      </c>
      <c r="G78" s="5"/>
    </row>
    <row r="79" spans="1:9" ht="20.25" x14ac:dyDescent="0.25">
      <c r="A79" s="121" t="s">
        <v>63</v>
      </c>
      <c r="B79" s="98"/>
      <c r="C79" s="156"/>
      <c r="D79" s="61"/>
      <c r="E79" s="53"/>
    </row>
    <row r="80" spans="1:9" ht="36" x14ac:dyDescent="0.25">
      <c r="A80" s="134" t="s">
        <v>80</v>
      </c>
      <c r="B80" s="98" t="s">
        <v>52</v>
      </c>
      <c r="C80" s="61" t="s">
        <v>189</v>
      </c>
      <c r="D80" s="61" t="s">
        <v>189</v>
      </c>
      <c r="E80" s="53" t="s">
        <v>47</v>
      </c>
    </row>
    <row r="81" spans="1:5" ht="20.25" x14ac:dyDescent="0.25">
      <c r="A81" s="121" t="s">
        <v>81</v>
      </c>
      <c r="B81" s="98" t="s">
        <v>52</v>
      </c>
      <c r="C81" s="61">
        <v>7291</v>
      </c>
      <c r="D81" s="61">
        <v>7106</v>
      </c>
      <c r="E81" s="53">
        <f t="shared" ref="E81:E85" si="7">D81/C81*100</f>
        <v>97.462625154299815</v>
      </c>
    </row>
    <row r="82" spans="1:5" ht="20.25" x14ac:dyDescent="0.25">
      <c r="A82" s="121" t="s">
        <v>82</v>
      </c>
      <c r="B82" s="98" t="s">
        <v>52</v>
      </c>
      <c r="C82" s="61">
        <v>1254</v>
      </c>
      <c r="D82" s="61">
        <v>1205</v>
      </c>
      <c r="E82" s="53">
        <f t="shared" si="7"/>
        <v>96.092503987240832</v>
      </c>
    </row>
    <row r="83" spans="1:5" ht="20.25" x14ac:dyDescent="0.25">
      <c r="A83" s="121" t="s">
        <v>83</v>
      </c>
      <c r="B83" s="98" t="s">
        <v>52</v>
      </c>
      <c r="C83" s="61">
        <v>774</v>
      </c>
      <c r="D83" s="61">
        <v>782</v>
      </c>
      <c r="E83" s="53">
        <f t="shared" si="7"/>
        <v>101.03359173126616</v>
      </c>
    </row>
    <row r="84" spans="1:5" ht="20.25" x14ac:dyDescent="0.25">
      <c r="A84" s="121" t="s">
        <v>84</v>
      </c>
      <c r="B84" s="98" t="s">
        <v>52</v>
      </c>
      <c r="C84" s="61">
        <v>176</v>
      </c>
      <c r="D84" s="61">
        <v>139</v>
      </c>
      <c r="E84" s="53">
        <f>D84/C84*100</f>
        <v>78.977272727272734</v>
      </c>
    </row>
    <row r="85" spans="1:5" ht="36" x14ac:dyDescent="0.25">
      <c r="A85" s="321" t="s">
        <v>110</v>
      </c>
      <c r="B85" s="71" t="s">
        <v>64</v>
      </c>
      <c r="C85" s="56">
        <v>40708</v>
      </c>
      <c r="D85" s="56">
        <v>47446</v>
      </c>
      <c r="E85" s="44">
        <f t="shared" si="7"/>
        <v>116.55202908519212</v>
      </c>
    </row>
    <row r="86" spans="1:5" ht="20.25" x14ac:dyDescent="0.25">
      <c r="A86" s="121" t="s">
        <v>65</v>
      </c>
      <c r="B86" s="98"/>
      <c r="C86" s="85"/>
      <c r="D86" s="85"/>
      <c r="E86" s="44"/>
    </row>
    <row r="87" spans="1:5" ht="36" x14ac:dyDescent="0.25">
      <c r="A87" s="134" t="s">
        <v>206</v>
      </c>
      <c r="B87" s="98" t="s">
        <v>64</v>
      </c>
      <c r="C87" s="52">
        <v>52352.3</v>
      </c>
      <c r="D87" s="52">
        <v>59747.7</v>
      </c>
      <c r="E87" s="53">
        <f>D87/C87*100</f>
        <v>114.12621795030972</v>
      </c>
    </row>
    <row r="88" spans="1:5" ht="20.25" x14ac:dyDescent="0.25">
      <c r="A88" s="121" t="s">
        <v>81</v>
      </c>
      <c r="B88" s="98" t="s">
        <v>64</v>
      </c>
      <c r="C88" s="52">
        <v>43901</v>
      </c>
      <c r="D88" s="52">
        <v>52494.7</v>
      </c>
      <c r="E88" s="53">
        <f>D88/C88*100</f>
        <v>119.57518051980591</v>
      </c>
    </row>
    <row r="89" spans="1:5" ht="20.25" x14ac:dyDescent="0.25">
      <c r="A89" s="121" t="s">
        <v>82</v>
      </c>
      <c r="B89" s="98" t="s">
        <v>64</v>
      </c>
      <c r="C89" s="52">
        <v>48019.1</v>
      </c>
      <c r="D89" s="52">
        <v>54139.7</v>
      </c>
      <c r="E89" s="53">
        <f>D89/C89*100</f>
        <v>112.74617808330434</v>
      </c>
    </row>
    <row r="90" spans="1:5" ht="20.25" x14ac:dyDescent="0.25">
      <c r="A90" s="121" t="s">
        <v>83</v>
      </c>
      <c r="B90" s="98" t="s">
        <v>64</v>
      </c>
      <c r="C90" s="52">
        <v>33725.9</v>
      </c>
      <c r="D90" s="52">
        <v>37086.9</v>
      </c>
      <c r="E90" s="53">
        <f>D90/C90*100</f>
        <v>109.9656347199037</v>
      </c>
    </row>
    <row r="91" spans="1:5" ht="20.25" x14ac:dyDescent="0.25">
      <c r="A91" s="121" t="s">
        <v>84</v>
      </c>
      <c r="B91" s="98" t="s">
        <v>64</v>
      </c>
      <c r="C91" s="52">
        <v>43211.199999999997</v>
      </c>
      <c r="D91" s="52">
        <v>47517.9</v>
      </c>
      <c r="E91" s="53">
        <f>D91/C91*100</f>
        <v>109.96662902210539</v>
      </c>
    </row>
    <row r="92" spans="1:5" ht="36.75" thickBot="1" x14ac:dyDescent="0.3">
      <c r="A92" s="136" t="s">
        <v>68</v>
      </c>
      <c r="B92" s="320" t="s">
        <v>24</v>
      </c>
      <c r="C92" s="86">
        <v>0</v>
      </c>
      <c r="D92" s="86">
        <v>0</v>
      </c>
      <c r="E92" s="101" t="s">
        <v>47</v>
      </c>
    </row>
    <row r="93" spans="1:5" x14ac:dyDescent="0.25">
      <c r="A93" s="102"/>
      <c r="B93" s="102"/>
      <c r="C93" s="102"/>
      <c r="D93" s="102"/>
      <c r="E93" s="102"/>
    </row>
    <row r="94" spans="1:5" s="3" customFormat="1" x14ac:dyDescent="0.25">
      <c r="A94" s="339" t="s">
        <v>313</v>
      </c>
      <c r="B94" s="339"/>
      <c r="C94" s="339"/>
      <c r="D94" s="339"/>
      <c r="E94" s="339"/>
    </row>
    <row r="95" spans="1:5" x14ac:dyDescent="0.25">
      <c r="A95" s="294"/>
      <c r="B95" s="295"/>
      <c r="C95" s="296"/>
      <c r="D95" s="296"/>
      <c r="E95" s="29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53:E53"/>
    <mergeCell ref="A59:E59"/>
    <mergeCell ref="F59:F60"/>
    <mergeCell ref="A77:E77"/>
    <mergeCell ref="A94:E94"/>
    <mergeCell ref="A35:E35"/>
    <mergeCell ref="A1:E1"/>
    <mergeCell ref="A2:E2"/>
    <mergeCell ref="A3:E3"/>
    <mergeCell ref="A4:A5"/>
    <mergeCell ref="B4:B5"/>
    <mergeCell ref="C4:D4"/>
    <mergeCell ref="E4:E5"/>
    <mergeCell ref="A13:E13"/>
    <mergeCell ref="A19:E19"/>
    <mergeCell ref="A22:E22"/>
    <mergeCell ref="A27:E27"/>
    <mergeCell ref="A31:E31"/>
  </mergeCells>
  <printOptions horizontalCentered="1"/>
  <pageMargins left="0.19685039370078741" right="0" top="0" bottom="0" header="0.31496062992125984" footer="0.31496062992125984"/>
  <pageSetup paperSize="9" scale="92" orientation="portrait" r:id="rId1"/>
  <rowBreaks count="2" manualBreakCount="2">
    <brk id="32" max="4" man="1"/>
    <brk id="67" max="4" man="1"/>
  </rowBreaks>
  <colBreaks count="1" manualBreakCount="1">
    <brk id="5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0"/>
  <sheetViews>
    <sheetView view="pageBreakPreview" topLeftCell="A49" zoomScale="82" zoomScaleNormal="100" zoomScaleSheetLayoutView="82" workbookViewId="0">
      <selection activeCell="C28" sqref="C28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117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118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176" t="s">
        <v>6</v>
      </c>
      <c r="C6" s="50">
        <v>5771.1189999999997</v>
      </c>
      <c r="D6" s="50">
        <v>5741.5320000000002</v>
      </c>
      <c r="E6" s="123">
        <f>D6/C6*100</f>
        <v>99.487326461298068</v>
      </c>
      <c r="F6" s="160">
        <f>D6-C6</f>
        <v>-29.586999999999534</v>
      </c>
    </row>
    <row r="7" spans="1:8" ht="36" customHeight="1" x14ac:dyDescent="0.25">
      <c r="A7" s="178" t="s">
        <v>7</v>
      </c>
      <c r="B7" s="71" t="s">
        <v>6</v>
      </c>
      <c r="C7" s="51">
        <v>3792.64</v>
      </c>
      <c r="D7" s="51">
        <v>4365.9920000000002</v>
      </c>
      <c r="E7" s="44">
        <f>D7/C7*100</f>
        <v>115.11749071886604</v>
      </c>
      <c r="F7" s="161">
        <f>D7-C7</f>
        <v>573.35200000000032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2812.3539999999998</v>
      </c>
      <c r="D9" s="52">
        <v>3830.7040000000002</v>
      </c>
      <c r="E9" s="53">
        <f>D9/C9*100</f>
        <v>136.20987969508818</v>
      </c>
      <c r="F9" s="25">
        <f>D9/D7*100</f>
        <v>87.739601904905001</v>
      </c>
      <c r="G9" s="6">
        <f>C9/C7*100</f>
        <v>74.152938322645966</v>
      </c>
    </row>
    <row r="10" spans="1:8" ht="37.5" customHeight="1" x14ac:dyDescent="0.25">
      <c r="A10" s="135" t="s">
        <v>87</v>
      </c>
      <c r="B10" s="98" t="s">
        <v>6</v>
      </c>
      <c r="C10" s="55">
        <v>626.52099999999996</v>
      </c>
      <c r="D10" s="55">
        <v>132.43600000000001</v>
      </c>
      <c r="E10" s="53">
        <f>D10/C10*100</f>
        <v>21.138317789826679</v>
      </c>
      <c r="F10" s="25">
        <f>D10/D7*100</f>
        <v>3.0333541609787651</v>
      </c>
      <c r="G10" s="6">
        <f>C10/C7*100</f>
        <v>16.519390187310158</v>
      </c>
      <c r="H10" s="6">
        <f>D10/C10*100</f>
        <v>21.138317789826679</v>
      </c>
    </row>
    <row r="11" spans="1:8" ht="18.75" customHeight="1" x14ac:dyDescent="0.25">
      <c r="A11" s="134" t="s">
        <v>11</v>
      </c>
      <c r="B11" s="98" t="s">
        <v>6</v>
      </c>
      <c r="C11" s="184">
        <v>45.462000000000003</v>
      </c>
      <c r="D11" s="52">
        <v>70.912999999999997</v>
      </c>
      <c r="E11" s="53">
        <f>D11/C11*100</f>
        <v>155.98301878491924</v>
      </c>
      <c r="F11" s="25">
        <f>D11/D7*100</f>
        <v>1.6242127791347303</v>
      </c>
      <c r="G11" s="6">
        <f>C11/C7*100</f>
        <v>1.1986900944988188</v>
      </c>
    </row>
    <row r="12" spans="1:8" ht="18.75" customHeight="1" thickBot="1" x14ac:dyDescent="0.3">
      <c r="A12" s="134" t="s">
        <v>123</v>
      </c>
      <c r="B12" s="98" t="s">
        <v>6</v>
      </c>
      <c r="C12" s="184">
        <v>6.9649999999999999</v>
      </c>
      <c r="D12" s="52">
        <v>8.01</v>
      </c>
      <c r="E12" s="53">
        <f>D12/C12*100</f>
        <v>115.00358937544868</v>
      </c>
      <c r="F12" s="25">
        <f>D12/D7*100</f>
        <v>0.18346346030867669</v>
      </c>
      <c r="G12" s="6">
        <f>C12/C7*100</f>
        <v>0.18364516537293285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178" t="s">
        <v>12</v>
      </c>
      <c r="B14" s="71" t="s">
        <v>6</v>
      </c>
      <c r="C14" s="51">
        <v>2812.3539999999998</v>
      </c>
      <c r="D14" s="51">
        <v>3830.7040000000002</v>
      </c>
      <c r="E14" s="162">
        <f>D14/C14*100</f>
        <v>136.20987969508818</v>
      </c>
      <c r="F14" s="137">
        <f>D14/D7*100</f>
        <v>87.739601904905001</v>
      </c>
      <c r="G14" s="137">
        <f>C14/C7*100</f>
        <v>74.152938322645966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96.210999999999999</v>
      </c>
      <c r="D15" s="180">
        <v>144.99199999999999</v>
      </c>
      <c r="E15" s="151">
        <f>D15/C15*100</f>
        <v>150.70210267017282</v>
      </c>
      <c r="F15" s="139">
        <f>D15/$D$14*100</f>
        <v>3.7849961782481754</v>
      </c>
      <c r="G15" s="139">
        <f>C15/$C$14*100</f>
        <v>3.4210131441489939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2185.5430000000001</v>
      </c>
      <c r="D16" s="181">
        <v>3039.5430000000001</v>
      </c>
      <c r="E16" s="152">
        <f>SUM(D16/C16*100)</f>
        <v>139.0749575734726</v>
      </c>
      <c r="F16" s="139">
        <f t="shared" ref="F16:F18" si="0">D16/$D$14*100</f>
        <v>79.34685112710352</v>
      </c>
      <c r="G16" s="139">
        <f t="shared" ref="G16:G18" si="1">C16/$C$14*100</f>
        <v>77.712229683745377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461.38499999999999</v>
      </c>
      <c r="D17" s="181">
        <v>585.298</v>
      </c>
      <c r="E17" s="152">
        <f>SUM(D17/C17*100)</f>
        <v>126.85674653488952</v>
      </c>
      <c r="F17" s="139">
        <f t="shared" si="0"/>
        <v>15.279123628450538</v>
      </c>
      <c r="G17" s="139">
        <f t="shared" si="1"/>
        <v>16.405651635604908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69.214799999999997</v>
      </c>
      <c r="D18" s="181">
        <v>60.87</v>
      </c>
      <c r="E18" s="152">
        <f>SUM(D18/C18*100)</f>
        <v>87.94361899478146</v>
      </c>
      <c r="F18" s="139">
        <f t="shared" si="0"/>
        <v>1.5890029613355665</v>
      </c>
      <c r="G18" s="139">
        <f t="shared" si="1"/>
        <v>2.4610984250204635</v>
      </c>
      <c r="H18" s="140"/>
    </row>
    <row r="19" spans="1:10" s="3" customFormat="1" ht="23.25" x14ac:dyDescent="0.25">
      <c r="A19" s="343" t="s">
        <v>132</v>
      </c>
      <c r="B19" s="344"/>
      <c r="C19" s="344"/>
      <c r="D19" s="344"/>
      <c r="E19" s="345"/>
      <c r="G19" s="5"/>
    </row>
    <row r="20" spans="1:10" s="3" customFormat="1" ht="37.5" customHeight="1" x14ac:dyDescent="0.25">
      <c r="A20" s="148" t="s">
        <v>74</v>
      </c>
      <c r="B20" s="130" t="s">
        <v>6</v>
      </c>
      <c r="C20" s="111">
        <v>3188.3</v>
      </c>
      <c r="D20" s="111">
        <v>1742.7</v>
      </c>
      <c r="E20" s="54">
        <f>SUM(D20/C20*100)</f>
        <v>54.659222783301445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47.7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0.25" x14ac:dyDescent="0.25">
      <c r="A23" s="70" t="s">
        <v>69</v>
      </c>
      <c r="B23" s="71" t="s">
        <v>17</v>
      </c>
      <c r="C23" s="56">
        <v>5103</v>
      </c>
      <c r="D23" s="56">
        <v>4766</v>
      </c>
      <c r="E23" s="100">
        <f>SUM(D23/C23*100)</f>
        <v>93.396041544189686</v>
      </c>
      <c r="G23" s="163"/>
    </row>
    <row r="24" spans="1:10" ht="21" thickBot="1" x14ac:dyDescent="0.3">
      <c r="A24" s="121" t="s">
        <v>70</v>
      </c>
      <c r="B24" s="71" t="s">
        <v>17</v>
      </c>
      <c r="C24" s="56">
        <v>2601</v>
      </c>
      <c r="D24" s="56">
        <v>4125</v>
      </c>
      <c r="E24" s="100">
        <f>SUM(D24/C24*100)</f>
        <v>158.59284890426758</v>
      </c>
      <c r="F24" s="22">
        <f>D24/D23*100</f>
        <v>86.550566512798994</v>
      </c>
      <c r="G24" s="164">
        <f>C24/C23*100</f>
        <v>50.970017636684304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185" t="s">
        <v>21</v>
      </c>
      <c r="B28" s="71" t="s">
        <v>6</v>
      </c>
      <c r="C28" s="43">
        <v>2700</v>
      </c>
      <c r="D28" s="43">
        <v>2996.5</v>
      </c>
      <c r="E28" s="44">
        <f>D28/C28*100</f>
        <v>110.98148148148148</v>
      </c>
      <c r="F28" s="157">
        <f>E28/I28</f>
        <v>101.29744567495572</v>
      </c>
      <c r="G28" s="25">
        <f>D28+D29</f>
        <v>3064.7</v>
      </c>
      <c r="H28" s="25">
        <f>G28/G29*100</f>
        <v>110.99963781238682</v>
      </c>
      <c r="I28" s="159">
        <v>1.0955999999999999</v>
      </c>
    </row>
    <row r="29" spans="1:10" ht="31.5" x14ac:dyDescent="0.25">
      <c r="A29" s="185" t="s">
        <v>22</v>
      </c>
      <c r="B29" s="71" t="s">
        <v>6</v>
      </c>
      <c r="C29" s="43">
        <v>61</v>
      </c>
      <c r="D29" s="43">
        <v>68.2</v>
      </c>
      <c r="E29" s="44">
        <f>D29/C29*100</f>
        <v>111.8032786885246</v>
      </c>
      <c r="F29" s="157">
        <f>E29/I29</f>
        <v>103.45450049831091</v>
      </c>
      <c r="G29" s="25">
        <f>C28+C29</f>
        <v>2761</v>
      </c>
      <c r="H29" s="103"/>
      <c r="I29" s="4">
        <v>1.0807</v>
      </c>
    </row>
    <row r="30" spans="1:10" ht="32.25" thickBot="1" x14ac:dyDescent="0.3">
      <c r="A30" s="133" t="s">
        <v>114</v>
      </c>
      <c r="B30" s="187" t="s">
        <v>6</v>
      </c>
      <c r="C30" s="58">
        <v>342.5</v>
      </c>
      <c r="D30" s="58">
        <v>411.1</v>
      </c>
      <c r="E30" s="46">
        <f>D30/C30*100</f>
        <v>120.02919708029198</v>
      </c>
      <c r="F30" s="157">
        <f>E30/I30</f>
        <v>107.06377404361072</v>
      </c>
      <c r="I30" s="4">
        <v>1.1211</v>
      </c>
    </row>
    <row r="31" spans="1:10" ht="60.75" x14ac:dyDescent="0.25">
      <c r="A31" s="92" t="s">
        <v>23</v>
      </c>
      <c r="B31" s="71" t="s">
        <v>24</v>
      </c>
      <c r="C31" s="59">
        <v>301107.8</v>
      </c>
      <c r="D31" s="59">
        <v>219134.2</v>
      </c>
      <c r="E31" s="150">
        <f>D31/C31*100</f>
        <v>72.775995839363844</v>
      </c>
      <c r="F31" s="155">
        <v>421988</v>
      </c>
      <c r="G31" s="129">
        <v>158825.60000000001</v>
      </c>
    </row>
    <row r="32" spans="1:10" ht="30" customHeight="1" x14ac:dyDescent="0.25">
      <c r="A32" s="93" t="s">
        <v>86</v>
      </c>
      <c r="B32" s="94" t="s">
        <v>24</v>
      </c>
      <c r="C32" s="60">
        <v>103219.7</v>
      </c>
      <c r="D32" s="60">
        <v>46038.400000000001</v>
      </c>
      <c r="E32" s="95">
        <f>D32/C32*100</f>
        <v>44.60233850708731</v>
      </c>
      <c r="F32" s="6">
        <f>C32/C31*100</f>
        <v>34.279982119360575</v>
      </c>
      <c r="G32" s="6">
        <f>D32/D31*100</f>
        <v>21.009226309722536</v>
      </c>
      <c r="H32" s="6">
        <f>SUM(G32-F32)</f>
        <v>-13.27075580963804</v>
      </c>
    </row>
    <row r="33" spans="1:12" ht="20.25" hidden="1" x14ac:dyDescent="0.25">
      <c r="A33" s="96" t="s">
        <v>25</v>
      </c>
      <c r="B33" s="71" t="s">
        <v>4</v>
      </c>
      <c r="C33" s="51">
        <f>C32/C41*100</f>
        <v>50.437111501913265</v>
      </c>
      <c r="D33" s="51">
        <f>D32/D41*100</f>
        <v>20.561990705692931</v>
      </c>
      <c r="E33" s="44">
        <f>C33-D33</f>
        <v>29.875120796220333</v>
      </c>
    </row>
    <row r="34" spans="1:12" x14ac:dyDescent="0.25">
      <c r="A34" s="349" t="s">
        <v>133</v>
      </c>
      <c r="B34" s="350"/>
      <c r="C34" s="350"/>
      <c r="D34" s="350"/>
      <c r="E34" s="351"/>
      <c r="F34" s="6">
        <f>D31/F31*100</f>
        <v>51.92901219939904</v>
      </c>
      <c r="G34" s="6">
        <f>D32/G31*100</f>
        <v>28.986762839240022</v>
      </c>
    </row>
    <row r="35" spans="1:12" ht="20.25" x14ac:dyDescent="0.25">
      <c r="A35" s="97" t="s">
        <v>26</v>
      </c>
      <c r="B35" s="98" t="s">
        <v>24</v>
      </c>
      <c r="C35" s="61">
        <v>67446.600000000006</v>
      </c>
      <c r="D35" s="61">
        <v>23788.3</v>
      </c>
      <c r="E35" s="53">
        <f t="shared" ref="E35:E46" si="2">D35/C35*100</f>
        <v>35.269828278964397</v>
      </c>
      <c r="F35" s="25">
        <f>D35/D32*100</f>
        <v>51.670561965663438</v>
      </c>
      <c r="G35" s="25">
        <f>C35/C32*100</f>
        <v>65.342759182597902</v>
      </c>
      <c r="H35" s="7"/>
      <c r="I35" s="7"/>
    </row>
    <row r="36" spans="1:12" ht="20.25" x14ac:dyDescent="0.25">
      <c r="A36" s="97" t="s">
        <v>27</v>
      </c>
      <c r="B36" s="98" t="s">
        <v>28</v>
      </c>
      <c r="C36" s="61">
        <v>12861.7</v>
      </c>
      <c r="D36" s="61">
        <v>-3434.6</v>
      </c>
      <c r="E36" s="53">
        <f t="shared" si="2"/>
        <v>-26.704090439055488</v>
      </c>
      <c r="F36" s="25">
        <f>D36/D32*100</f>
        <v>-7.4602940154305966</v>
      </c>
      <c r="G36" s="25">
        <f>C36/C32*100</f>
        <v>12.460508991985058</v>
      </c>
      <c r="H36" s="7"/>
      <c r="I36" s="7"/>
    </row>
    <row r="37" spans="1:12" ht="20.25" x14ac:dyDescent="0.25">
      <c r="A37" s="97" t="s">
        <v>29</v>
      </c>
      <c r="B37" s="98" t="s">
        <v>28</v>
      </c>
      <c r="C37" s="61">
        <v>10782.2</v>
      </c>
      <c r="D37" s="61">
        <v>10514.3</v>
      </c>
      <c r="E37" s="53">
        <f t="shared" si="2"/>
        <v>97.515349372113278</v>
      </c>
      <c r="F37" s="25">
        <f>D37/D32*100</f>
        <v>22.838109056787374</v>
      </c>
      <c r="G37" s="25">
        <f>C37/C32*100</f>
        <v>10.445874188744979</v>
      </c>
      <c r="H37" s="7"/>
      <c r="I37" s="7"/>
    </row>
    <row r="38" spans="1:12" ht="40.5" x14ac:dyDescent="0.25">
      <c r="A38" s="97" t="s">
        <v>31</v>
      </c>
      <c r="B38" s="98" t="s">
        <v>28</v>
      </c>
      <c r="C38" s="61">
        <v>4682.8</v>
      </c>
      <c r="D38" s="61">
        <v>8945.7999999999993</v>
      </c>
      <c r="E38" s="53" t="s">
        <v>124</v>
      </c>
      <c r="F38" s="25">
        <f>D38/D32*100</f>
        <v>19.431170501146866</v>
      </c>
      <c r="G38" s="25">
        <f>C38/C32*100</f>
        <v>4.5367308759858833</v>
      </c>
      <c r="H38" s="7"/>
      <c r="I38" s="7"/>
    </row>
    <row r="39" spans="1:12" ht="20.25" x14ac:dyDescent="0.25">
      <c r="A39" s="97" t="s">
        <v>30</v>
      </c>
      <c r="B39" s="98" t="s">
        <v>28</v>
      </c>
      <c r="C39" s="61">
        <v>3567.7</v>
      </c>
      <c r="D39" s="61">
        <v>-1098.2</v>
      </c>
      <c r="E39" s="53">
        <f t="shared" si="2"/>
        <v>-30.781736132522358</v>
      </c>
      <c r="F39" s="25">
        <f>D39/D32*100</f>
        <v>-2.3854000139014389</v>
      </c>
      <c r="G39" s="25">
        <f>C39/C32*100</f>
        <v>3.4564138434814282</v>
      </c>
      <c r="H39" s="7"/>
      <c r="I39" s="7"/>
    </row>
    <row r="40" spans="1:12" ht="20.25" x14ac:dyDescent="0.25">
      <c r="A40" s="97" t="s">
        <v>32</v>
      </c>
      <c r="B40" s="98" t="s">
        <v>28</v>
      </c>
      <c r="C40" s="61">
        <v>197888.1</v>
      </c>
      <c r="D40" s="61">
        <v>173095.8</v>
      </c>
      <c r="E40" s="53">
        <f>D40/C40*100</f>
        <v>87.471555894467627</v>
      </c>
      <c r="F40" s="25">
        <f>D40/D31*100</f>
        <v>78.990773690277464</v>
      </c>
      <c r="G40" s="25">
        <f>C40/C31*100</f>
        <v>65.720017880639432</v>
      </c>
      <c r="H40" s="7"/>
      <c r="I40" s="7"/>
    </row>
    <row r="41" spans="1:12" ht="20.25" x14ac:dyDescent="0.25">
      <c r="A41" s="96" t="s">
        <v>33</v>
      </c>
      <c r="B41" s="71" t="s">
        <v>28</v>
      </c>
      <c r="C41" s="59">
        <v>204650.3</v>
      </c>
      <c r="D41" s="59">
        <v>223900.5</v>
      </c>
      <c r="E41" s="44">
        <f t="shared" si="2"/>
        <v>109.40638738374682</v>
      </c>
      <c r="F41" s="1"/>
      <c r="H41" s="7"/>
      <c r="I41" s="7"/>
    </row>
    <row r="42" spans="1:12" ht="20.25" x14ac:dyDescent="0.25">
      <c r="A42" s="97" t="s">
        <v>34</v>
      </c>
      <c r="B42" s="98" t="s">
        <v>28</v>
      </c>
      <c r="C42" s="61">
        <f>SUM(C43:C46)</f>
        <v>165482</v>
      </c>
      <c r="D42" s="61">
        <f>SUM(D43:D46)</f>
        <v>182618.19999999998</v>
      </c>
      <c r="E42" s="53">
        <f t="shared" si="2"/>
        <v>110.35532565475398</v>
      </c>
      <c r="F42" s="6">
        <f>D42/D41*100</f>
        <v>81.562211786038887</v>
      </c>
      <c r="G42" s="6">
        <f>C42/C41*100</f>
        <v>80.860863629322807</v>
      </c>
    </row>
    <row r="43" spans="1:12" ht="20.25" x14ac:dyDescent="0.25">
      <c r="A43" s="97" t="s">
        <v>35</v>
      </c>
      <c r="B43" s="98" t="s">
        <v>28</v>
      </c>
      <c r="C43" s="61">
        <v>134711.4</v>
      </c>
      <c r="D43" s="61">
        <v>146759.29999999999</v>
      </c>
      <c r="E43" s="53">
        <f t="shared" si="2"/>
        <v>108.94348956361526</v>
      </c>
      <c r="F43" s="22">
        <f>D43/$D$41*100</f>
        <v>65.54666023523842</v>
      </c>
      <c r="G43" s="22">
        <f>C43/$C$41*100</f>
        <v>65.825166149280008</v>
      </c>
    </row>
    <row r="44" spans="1:12" ht="20.25" x14ac:dyDescent="0.25">
      <c r="A44" s="97" t="s">
        <v>36</v>
      </c>
      <c r="B44" s="98" t="s">
        <v>28</v>
      </c>
      <c r="C44" s="61">
        <v>16628.2</v>
      </c>
      <c r="D44" s="61">
        <v>18701.8</v>
      </c>
      <c r="E44" s="53">
        <f t="shared" si="2"/>
        <v>112.47038164082701</v>
      </c>
      <c r="F44" s="22">
        <f t="shared" ref="F44:F46" si="3">D44/$D$41*100</f>
        <v>8.3527281091377645</v>
      </c>
      <c r="G44" s="22">
        <f t="shared" ref="G44:G46" si="4">C44/$C$41*100</f>
        <v>8.1251774368276042</v>
      </c>
    </row>
    <row r="45" spans="1:12" ht="18" customHeight="1" x14ac:dyDescent="0.25">
      <c r="A45" s="97" t="s">
        <v>37</v>
      </c>
      <c r="B45" s="98" t="s">
        <v>28</v>
      </c>
      <c r="C45" s="61">
        <v>7814.6</v>
      </c>
      <c r="D45" s="61">
        <v>10216.4</v>
      </c>
      <c r="E45" s="53">
        <f t="shared" si="2"/>
        <v>130.73477849154148</v>
      </c>
      <c r="F45" s="22">
        <f t="shared" si="3"/>
        <v>4.5629196897729125</v>
      </c>
      <c r="G45" s="22">
        <f t="shared" si="4"/>
        <v>3.8185138257798799</v>
      </c>
      <c r="H45" s="7"/>
      <c r="I45" s="8"/>
      <c r="J45" s="9"/>
      <c r="K45" s="9"/>
      <c r="L45" s="10"/>
    </row>
    <row r="46" spans="1:12" ht="21" customHeight="1" x14ac:dyDescent="0.25">
      <c r="A46" s="97" t="s">
        <v>38</v>
      </c>
      <c r="B46" s="98" t="s">
        <v>28</v>
      </c>
      <c r="C46" s="61">
        <v>6327.8</v>
      </c>
      <c r="D46" s="61">
        <v>6940.7</v>
      </c>
      <c r="E46" s="53">
        <f t="shared" si="2"/>
        <v>109.68583077846961</v>
      </c>
      <c r="F46" s="22">
        <f t="shared" si="3"/>
        <v>3.0999037518897903</v>
      </c>
      <c r="G46" s="22">
        <f t="shared" si="4"/>
        <v>3.0920062174353036</v>
      </c>
      <c r="H46" s="105"/>
      <c r="I46" s="105"/>
    </row>
    <row r="47" spans="1:12" ht="36" x14ac:dyDescent="0.25">
      <c r="A47" s="126" t="s">
        <v>39</v>
      </c>
      <c r="B47" s="71" t="s">
        <v>4</v>
      </c>
      <c r="C47" s="51">
        <f>C42/C41*100</f>
        <v>80.860863629322807</v>
      </c>
      <c r="D47" s="51">
        <f>D42/D41*100</f>
        <v>81.562211786038887</v>
      </c>
      <c r="E47" s="99" t="s">
        <v>104</v>
      </c>
      <c r="F47" s="27">
        <f>D47-C47</f>
        <v>0.70134815671607953</v>
      </c>
      <c r="G47" s="106">
        <f>C42/C41*100</f>
        <v>80.860863629322807</v>
      </c>
      <c r="H47" s="107">
        <f>D42/D41*100</f>
        <v>81.562211786038887</v>
      </c>
      <c r="I47" s="105"/>
    </row>
    <row r="48" spans="1:12" ht="36" x14ac:dyDescent="0.25">
      <c r="A48" s="126" t="s">
        <v>40</v>
      </c>
      <c r="B48" s="71" t="s">
        <v>4</v>
      </c>
      <c r="C48" s="62">
        <f>C43/C41*100</f>
        <v>65.825166149280008</v>
      </c>
      <c r="D48" s="62">
        <f>D43/D41*100</f>
        <v>65.54666023523842</v>
      </c>
      <c r="E48" s="99" t="s">
        <v>125</v>
      </c>
      <c r="F48" s="27">
        <f t="shared" ref="F48:F51" si="5">D48-C48</f>
        <v>-0.2785059140415882</v>
      </c>
      <c r="G48" s="108">
        <f>C43/C41*100</f>
        <v>65.825166149280008</v>
      </c>
      <c r="H48" s="107">
        <f>D43/D41*100</f>
        <v>65.54666023523842</v>
      </c>
      <c r="I48" s="105"/>
    </row>
    <row r="49" spans="1:11" ht="36" x14ac:dyDescent="0.25">
      <c r="A49" s="126" t="s">
        <v>41</v>
      </c>
      <c r="B49" s="71" t="s">
        <v>4</v>
      </c>
      <c r="C49" s="62">
        <f>C44/C41*100</f>
        <v>8.1251774368276042</v>
      </c>
      <c r="D49" s="62">
        <f>D44/D41*100</f>
        <v>8.3527281091377645</v>
      </c>
      <c r="E49" s="99" t="s">
        <v>134</v>
      </c>
      <c r="F49" s="27">
        <f>D49-C49</f>
        <v>0.22755067231016035</v>
      </c>
      <c r="G49" s="108">
        <f>C44/C41*100</f>
        <v>8.1251774368276042</v>
      </c>
      <c r="H49" s="107">
        <f>D44/D41*100</f>
        <v>8.3527281091377645</v>
      </c>
      <c r="I49" s="105"/>
    </row>
    <row r="50" spans="1:11" ht="34.5" customHeight="1" x14ac:dyDescent="0.25">
      <c r="A50" s="126" t="s">
        <v>42</v>
      </c>
      <c r="B50" s="127" t="s">
        <v>4</v>
      </c>
      <c r="C50" s="63">
        <f>C45/C41*100</f>
        <v>3.8185138257798799</v>
      </c>
      <c r="D50" s="63">
        <f>D45/D41*100</f>
        <v>4.5629196897729125</v>
      </c>
      <c r="E50" s="99" t="s">
        <v>104</v>
      </c>
      <c r="F50" s="27">
        <f t="shared" si="5"/>
        <v>0.74440586399303266</v>
      </c>
      <c r="G50" s="108">
        <f>C45/C41*100</f>
        <v>3.8185138257798799</v>
      </c>
      <c r="H50" s="107">
        <f>D45/D41*100</f>
        <v>4.5629196897729125</v>
      </c>
      <c r="I50" s="105"/>
    </row>
    <row r="51" spans="1:11" ht="36.75" thickBot="1" x14ac:dyDescent="0.3">
      <c r="A51" s="128" t="s">
        <v>43</v>
      </c>
      <c r="B51" s="177" t="s">
        <v>4</v>
      </c>
      <c r="C51" s="64">
        <f>C46/C41*100</f>
        <v>3.0920062174353036</v>
      </c>
      <c r="D51" s="64">
        <f>D46/D41*100</f>
        <v>3.0999037518897903</v>
      </c>
      <c r="E51" s="99" t="s">
        <v>126</v>
      </c>
      <c r="F51" s="27">
        <f t="shared" si="5"/>
        <v>7.8975344544867099E-3</v>
      </c>
      <c r="G51" s="106">
        <f>C46/C41*100</f>
        <v>3.0920062174353036</v>
      </c>
      <c r="H51" s="109">
        <f>D46/D41*100</f>
        <v>3.0999037518897903</v>
      </c>
      <c r="I51" s="110"/>
      <c r="J51" s="12"/>
      <c r="K51" s="13"/>
    </row>
    <row r="52" spans="1:11" x14ac:dyDescent="0.25">
      <c r="A52" s="333" t="s">
        <v>44</v>
      </c>
      <c r="B52" s="330"/>
      <c r="C52" s="330"/>
      <c r="D52" s="330"/>
      <c r="E52" s="334"/>
    </row>
    <row r="53" spans="1:11" ht="36" x14ac:dyDescent="0.25">
      <c r="A53" s="178" t="s">
        <v>127</v>
      </c>
      <c r="B53" s="141" t="s">
        <v>24</v>
      </c>
      <c r="C53" s="65">
        <v>56555</v>
      </c>
      <c r="D53" s="65">
        <v>103981</v>
      </c>
      <c r="E53" s="95">
        <f>D53/C53*100</f>
        <v>183.8581911413668</v>
      </c>
      <c r="F53" s="42"/>
      <c r="G53" s="14"/>
    </row>
    <row r="54" spans="1:11" ht="20.25" x14ac:dyDescent="0.3">
      <c r="A54" s="142" t="s">
        <v>45</v>
      </c>
      <c r="B54" s="98" t="s">
        <v>24</v>
      </c>
      <c r="C54" s="66">
        <v>83937</v>
      </c>
      <c r="D54" s="66">
        <v>132714</v>
      </c>
      <c r="E54" s="143">
        <f>D54/C54*100</f>
        <v>158.11144072339968</v>
      </c>
      <c r="F54" s="11"/>
      <c r="G54" s="14"/>
      <c r="H54" s="14"/>
    </row>
    <row r="55" spans="1:11" ht="20.25" x14ac:dyDescent="0.3">
      <c r="A55" s="144" t="s">
        <v>46</v>
      </c>
      <c r="B55" s="98" t="s">
        <v>24</v>
      </c>
      <c r="C55" s="66">
        <f>C53-C54</f>
        <v>-27382</v>
      </c>
      <c r="D55" s="66">
        <f>D53-D54</f>
        <v>-28733</v>
      </c>
      <c r="E55" s="145" t="s">
        <v>47</v>
      </c>
      <c r="F55" s="11">
        <f>D53-D55</f>
        <v>132714</v>
      </c>
      <c r="G55" s="11">
        <f>C53-C55</f>
        <v>83937</v>
      </c>
      <c r="H55" s="11"/>
    </row>
    <row r="56" spans="1:11" ht="22.5" customHeight="1" x14ac:dyDescent="0.25">
      <c r="A56" s="121" t="s">
        <v>48</v>
      </c>
      <c r="B56" s="98" t="s">
        <v>4</v>
      </c>
      <c r="C56" s="67">
        <v>36.799999999999997</v>
      </c>
      <c r="D56" s="67">
        <v>42.1</v>
      </c>
      <c r="E56" s="146" t="s">
        <v>128</v>
      </c>
      <c r="F56" s="22">
        <f>D56-C56</f>
        <v>5.3000000000000043</v>
      </c>
    </row>
    <row r="57" spans="1:11" ht="21.75" customHeight="1" thickBot="1" x14ac:dyDescent="0.3">
      <c r="A57" s="147" t="s">
        <v>49</v>
      </c>
      <c r="B57" s="131" t="s">
        <v>4</v>
      </c>
      <c r="C57" s="68">
        <v>29.7</v>
      </c>
      <c r="D57" s="68">
        <v>27.9</v>
      </c>
      <c r="E57" s="146" t="s">
        <v>129</v>
      </c>
      <c r="F57" s="22">
        <f>D57-C57</f>
        <v>-1.8000000000000007</v>
      </c>
      <c r="G57" s="11"/>
    </row>
    <row r="58" spans="1:11" x14ac:dyDescent="0.25">
      <c r="A58" s="333" t="s">
        <v>50</v>
      </c>
      <c r="B58" s="330"/>
      <c r="C58" s="330"/>
      <c r="D58" s="330"/>
      <c r="E58" s="334"/>
      <c r="F58" s="335" t="s">
        <v>130</v>
      </c>
      <c r="G58" s="158" t="s">
        <v>89</v>
      </c>
    </row>
    <row r="59" spans="1:11" ht="47.25" x14ac:dyDescent="0.25">
      <c r="A59" s="117"/>
      <c r="B59" s="118"/>
      <c r="C59" s="71" t="s">
        <v>93</v>
      </c>
      <c r="D59" s="71" t="s">
        <v>92</v>
      </c>
      <c r="E59" s="119"/>
      <c r="F59" s="335"/>
      <c r="G59" s="158"/>
    </row>
    <row r="60" spans="1:11" ht="20.25" x14ac:dyDescent="0.25">
      <c r="A60" s="120" t="s">
        <v>51</v>
      </c>
      <c r="B60" s="71" t="s">
        <v>52</v>
      </c>
      <c r="C60" s="56">
        <v>96607</v>
      </c>
      <c r="D60" s="56">
        <v>95852</v>
      </c>
      <c r="E60" s="44">
        <f>D60/C60*100</f>
        <v>99.218483132692242</v>
      </c>
      <c r="F60" s="158">
        <v>95852</v>
      </c>
      <c r="G60" s="158">
        <f>F60+D66+D69</f>
        <v>95577</v>
      </c>
    </row>
    <row r="61" spans="1:11" ht="20.25" x14ac:dyDescent="0.25">
      <c r="A61" s="121" t="s">
        <v>53</v>
      </c>
      <c r="B61" s="98" t="s">
        <v>52</v>
      </c>
      <c r="C61" s="57">
        <v>59225</v>
      </c>
      <c r="D61" s="57">
        <v>59272</v>
      </c>
      <c r="E61" s="53">
        <f>D61/C61*100</f>
        <v>100.0793583790629</v>
      </c>
      <c r="F61" s="158">
        <v>59225</v>
      </c>
      <c r="G61" s="158"/>
    </row>
    <row r="62" spans="1:11" ht="20.25" x14ac:dyDescent="0.25">
      <c r="A62" s="121" t="s">
        <v>54</v>
      </c>
      <c r="B62" s="98" t="s">
        <v>52</v>
      </c>
      <c r="C62" s="57">
        <v>19584</v>
      </c>
      <c r="D62" s="57">
        <v>19565</v>
      </c>
      <c r="E62" s="53">
        <f>D62/C62*100</f>
        <v>99.902982026143789</v>
      </c>
      <c r="F62" s="158">
        <v>19584</v>
      </c>
      <c r="G62" s="158"/>
    </row>
    <row r="63" spans="1:11" ht="20.25" x14ac:dyDescent="0.25">
      <c r="A63" s="121" t="s">
        <v>55</v>
      </c>
      <c r="B63" s="98" t="s">
        <v>52</v>
      </c>
      <c r="C63" s="57">
        <v>17798</v>
      </c>
      <c r="D63" s="57">
        <v>17323</v>
      </c>
      <c r="E63" s="53">
        <f>D63/C63*100</f>
        <v>97.331160804584783</v>
      </c>
      <c r="F63" s="158">
        <v>17798</v>
      </c>
      <c r="G63" s="158"/>
    </row>
    <row r="64" spans="1:11" ht="20.25" x14ac:dyDescent="0.25">
      <c r="A64" s="70" t="s">
        <v>119</v>
      </c>
      <c r="B64" s="71" t="s">
        <v>52</v>
      </c>
      <c r="C64" s="69">
        <v>57</v>
      </c>
      <c r="D64" s="69">
        <v>47</v>
      </c>
      <c r="E64" s="44">
        <f t="shared" ref="E64:E66" si="6">D64/C64*100</f>
        <v>82.456140350877192</v>
      </c>
      <c r="F64" s="1">
        <f>D64-C64</f>
        <v>-10</v>
      </c>
    </row>
    <row r="65" spans="1:9" ht="20.25" x14ac:dyDescent="0.25">
      <c r="A65" s="70" t="s">
        <v>71</v>
      </c>
      <c r="B65" s="72" t="s">
        <v>52</v>
      </c>
      <c r="C65" s="69">
        <v>125</v>
      </c>
      <c r="D65" s="69">
        <v>112</v>
      </c>
      <c r="E65" s="44">
        <f t="shared" si="6"/>
        <v>89.600000000000009</v>
      </c>
      <c r="F65" s="1">
        <f>D65-C65</f>
        <v>-13</v>
      </c>
    </row>
    <row r="66" spans="1:9" ht="20.25" x14ac:dyDescent="0.25">
      <c r="A66" s="70" t="s">
        <v>73</v>
      </c>
      <c r="B66" s="72" t="s">
        <v>52</v>
      </c>
      <c r="C66" s="69">
        <f>C64-C65</f>
        <v>-68</v>
      </c>
      <c r="D66" s="69">
        <f>D64-D65</f>
        <v>-65</v>
      </c>
      <c r="E66" s="44">
        <f t="shared" si="6"/>
        <v>95.588235294117652</v>
      </c>
      <c r="F66" s="1">
        <f>D66-C66</f>
        <v>3</v>
      </c>
    </row>
    <row r="67" spans="1:9" ht="20.25" x14ac:dyDescent="0.25">
      <c r="A67" s="70" t="s">
        <v>96</v>
      </c>
      <c r="B67" s="71" t="s">
        <v>52</v>
      </c>
      <c r="C67" s="69">
        <v>3106</v>
      </c>
      <c r="D67" s="69">
        <v>2891</v>
      </c>
      <c r="E67" s="44">
        <f>D67/C67*100</f>
        <v>93.07791371538957</v>
      </c>
      <c r="F67" s="4">
        <f>D67-C67</f>
        <v>-215</v>
      </c>
    </row>
    <row r="68" spans="1:9" ht="20.25" x14ac:dyDescent="0.25">
      <c r="A68" s="70" t="s">
        <v>97</v>
      </c>
      <c r="B68" s="72" t="s">
        <v>52</v>
      </c>
      <c r="C68" s="69">
        <v>3082</v>
      </c>
      <c r="D68" s="69">
        <v>3101</v>
      </c>
      <c r="E68" s="44">
        <f>D68/C68*100</f>
        <v>100.61648280337442</v>
      </c>
      <c r="F68" s="11">
        <f>D68-C68</f>
        <v>19</v>
      </c>
      <c r="G68" s="11"/>
    </row>
    <row r="69" spans="1:9" ht="21" thickBot="1" x14ac:dyDescent="0.3">
      <c r="A69" s="73" t="s">
        <v>56</v>
      </c>
      <c r="B69" s="74" t="s">
        <v>52</v>
      </c>
      <c r="C69" s="75">
        <f>C67-C68</f>
        <v>24</v>
      </c>
      <c r="D69" s="75">
        <f>D67-D68</f>
        <v>-210</v>
      </c>
      <c r="E69" s="76" t="s">
        <v>47</v>
      </c>
      <c r="F69" s="11">
        <f>D60+D66+D69</f>
        <v>95577</v>
      </c>
      <c r="G69" s="7"/>
      <c r="H69" s="7"/>
      <c r="I69" s="7"/>
    </row>
    <row r="70" spans="1:9" ht="40.5" x14ac:dyDescent="0.25">
      <c r="A70" s="122" t="s">
        <v>57</v>
      </c>
      <c r="B70" s="186" t="s">
        <v>52</v>
      </c>
      <c r="C70" s="77">
        <v>250</v>
      </c>
      <c r="D70" s="77">
        <v>175</v>
      </c>
      <c r="E70" s="123">
        <f>D70/C70*100</f>
        <v>70</v>
      </c>
      <c r="F70" s="153"/>
      <c r="G70" s="7"/>
      <c r="H70" s="16"/>
      <c r="I70" s="7"/>
    </row>
    <row r="71" spans="1:9" ht="20.25" x14ac:dyDescent="0.25">
      <c r="A71" s="97" t="s">
        <v>58</v>
      </c>
      <c r="B71" s="98" t="s">
        <v>52</v>
      </c>
      <c r="C71" s="78">
        <v>20335</v>
      </c>
      <c r="D71" s="78">
        <v>15967</v>
      </c>
      <c r="E71" s="53">
        <f>D71/C71*100</f>
        <v>78.519793459552503</v>
      </c>
      <c r="F71" s="153"/>
      <c r="G71" s="7"/>
      <c r="H71" s="17"/>
      <c r="I71" s="7"/>
    </row>
    <row r="72" spans="1:9" ht="20.25" x14ac:dyDescent="0.25">
      <c r="A72" s="92" t="s">
        <v>59</v>
      </c>
      <c r="B72" s="71" t="s">
        <v>4</v>
      </c>
      <c r="C72" s="79">
        <v>0.5</v>
      </c>
      <c r="D72" s="79">
        <v>0.35</v>
      </c>
      <c r="E72" s="80" t="s">
        <v>121</v>
      </c>
      <c r="F72" s="154">
        <f>D72-C72</f>
        <v>-0.15000000000000002</v>
      </c>
      <c r="G72" s="7"/>
      <c r="H72" s="7"/>
      <c r="I72" s="7"/>
    </row>
    <row r="73" spans="1:9" ht="20.25" x14ac:dyDescent="0.25">
      <c r="A73" s="97" t="s">
        <v>60</v>
      </c>
      <c r="B73" s="98" t="s">
        <v>4</v>
      </c>
      <c r="C73" s="81">
        <v>1.07</v>
      </c>
      <c r="D73" s="81">
        <v>0.84</v>
      </c>
      <c r="E73" s="80" t="s">
        <v>122</v>
      </c>
      <c r="F73" s="154">
        <f>D73-C73</f>
        <v>-0.23000000000000009</v>
      </c>
    </row>
    <row r="74" spans="1:9" ht="36" x14ac:dyDescent="0.25">
      <c r="A74" s="175" t="s">
        <v>67</v>
      </c>
      <c r="B74" s="71" t="s">
        <v>61</v>
      </c>
      <c r="C74" s="82">
        <v>0.4</v>
      </c>
      <c r="D74" s="82">
        <v>0.3</v>
      </c>
      <c r="E74" s="44">
        <f>D74/C74*100</f>
        <v>74.999999999999986</v>
      </c>
    </row>
    <row r="75" spans="1:9" ht="21" thickBot="1" x14ac:dyDescent="0.3">
      <c r="A75" s="124" t="s">
        <v>62</v>
      </c>
      <c r="B75" s="125" t="s">
        <v>61</v>
      </c>
      <c r="C75" s="83">
        <v>0.5</v>
      </c>
      <c r="D75" s="83">
        <v>0.4</v>
      </c>
      <c r="E75" s="84">
        <f>D75/C75*100</f>
        <v>80</v>
      </c>
    </row>
    <row r="76" spans="1:9" x14ac:dyDescent="0.25">
      <c r="A76" s="336" t="s">
        <v>72</v>
      </c>
      <c r="B76" s="337"/>
      <c r="C76" s="337"/>
      <c r="D76" s="337"/>
      <c r="E76" s="338"/>
    </row>
    <row r="77" spans="1:9" ht="54" x14ac:dyDescent="0.25">
      <c r="A77" s="182" t="s">
        <v>98</v>
      </c>
      <c r="B77" s="71" t="s">
        <v>52</v>
      </c>
      <c r="C77" s="56">
        <v>16044</v>
      </c>
      <c r="D77" s="56">
        <v>15367</v>
      </c>
      <c r="E77" s="44">
        <f>D77/C77*100</f>
        <v>95.780354026427332</v>
      </c>
      <c r="G77" s="5"/>
    </row>
    <row r="78" spans="1:9" ht="20.25" x14ac:dyDescent="0.25">
      <c r="A78" s="121" t="s">
        <v>63</v>
      </c>
      <c r="B78" s="98"/>
      <c r="C78" s="156"/>
      <c r="D78" s="61"/>
      <c r="E78" s="53"/>
    </row>
    <row r="79" spans="1:9" ht="51.75" x14ac:dyDescent="0.25">
      <c r="A79" s="134" t="s">
        <v>135</v>
      </c>
      <c r="B79" s="98" t="s">
        <v>52</v>
      </c>
      <c r="C79" s="61">
        <v>187</v>
      </c>
      <c r="D79" s="61">
        <v>270</v>
      </c>
      <c r="E79" s="53">
        <f t="shared" ref="E79:E84" si="7">D79/C79*100</f>
        <v>144.38502673796791</v>
      </c>
    </row>
    <row r="80" spans="1:9" ht="20.25" x14ac:dyDescent="0.25">
      <c r="A80" s="121" t="s">
        <v>81</v>
      </c>
      <c r="B80" s="98" t="s">
        <v>52</v>
      </c>
      <c r="C80" s="61">
        <v>7380</v>
      </c>
      <c r="D80" s="61">
        <v>7072</v>
      </c>
      <c r="E80" s="53">
        <f t="shared" si="7"/>
        <v>95.826558265582648</v>
      </c>
    </row>
    <row r="81" spans="1:5" ht="20.25" x14ac:dyDescent="0.25">
      <c r="A81" s="121" t="s">
        <v>82</v>
      </c>
      <c r="B81" s="98" t="s">
        <v>52</v>
      </c>
      <c r="C81" s="61">
        <v>1265</v>
      </c>
      <c r="D81" s="61">
        <v>1213</v>
      </c>
      <c r="E81" s="53">
        <f t="shared" si="7"/>
        <v>95.889328063241109</v>
      </c>
    </row>
    <row r="82" spans="1:5" ht="20.25" x14ac:dyDescent="0.25">
      <c r="A82" s="121" t="s">
        <v>83</v>
      </c>
      <c r="B82" s="98" t="s">
        <v>52</v>
      </c>
      <c r="C82" s="61">
        <v>770</v>
      </c>
      <c r="D82" s="61">
        <v>778</v>
      </c>
      <c r="E82" s="53">
        <f t="shared" si="7"/>
        <v>101.03896103896103</v>
      </c>
    </row>
    <row r="83" spans="1:5" ht="20.25" x14ac:dyDescent="0.25">
      <c r="A83" s="121" t="s">
        <v>84</v>
      </c>
      <c r="B83" s="98" t="s">
        <v>52</v>
      </c>
      <c r="C83" s="61">
        <v>188</v>
      </c>
      <c r="D83" s="61">
        <v>160</v>
      </c>
      <c r="E83" s="53">
        <f t="shared" si="7"/>
        <v>85.106382978723403</v>
      </c>
    </row>
    <row r="84" spans="1:5" ht="36" x14ac:dyDescent="0.25">
      <c r="A84" s="182" t="s">
        <v>110</v>
      </c>
      <c r="B84" s="71" t="s">
        <v>64</v>
      </c>
      <c r="C84" s="56">
        <v>36925</v>
      </c>
      <c r="D84" s="56">
        <v>42396</v>
      </c>
      <c r="E84" s="44">
        <f t="shared" si="7"/>
        <v>114.81651997291809</v>
      </c>
    </row>
    <row r="85" spans="1:5" ht="20.25" x14ac:dyDescent="0.25">
      <c r="A85" s="121" t="s">
        <v>65</v>
      </c>
      <c r="B85" s="98"/>
      <c r="C85" s="85"/>
      <c r="D85" s="85"/>
      <c r="E85" s="44"/>
    </row>
    <row r="86" spans="1:5" ht="54" x14ac:dyDescent="0.25">
      <c r="A86" s="134" t="s">
        <v>136</v>
      </c>
      <c r="B86" s="98" t="s">
        <v>64</v>
      </c>
      <c r="C86" s="52">
        <v>35362</v>
      </c>
      <c r="D86" s="52">
        <v>46627</v>
      </c>
      <c r="E86" s="53">
        <f>D86/C86*100</f>
        <v>131.85622985125275</v>
      </c>
    </row>
    <row r="87" spans="1:5" ht="20.25" x14ac:dyDescent="0.25">
      <c r="A87" s="121" t="s">
        <v>81</v>
      </c>
      <c r="B87" s="98" t="s">
        <v>64</v>
      </c>
      <c r="C87" s="52">
        <v>39495.4</v>
      </c>
      <c r="D87" s="52">
        <v>46963.8</v>
      </c>
      <c r="E87" s="53">
        <f>D87/C87*100</f>
        <v>118.90954389625121</v>
      </c>
    </row>
    <row r="88" spans="1:5" ht="20.25" x14ac:dyDescent="0.25">
      <c r="A88" s="121" t="s">
        <v>82</v>
      </c>
      <c r="B88" s="98" t="s">
        <v>64</v>
      </c>
      <c r="C88" s="52">
        <v>43442.400000000001</v>
      </c>
      <c r="D88" s="52">
        <v>50361.2</v>
      </c>
      <c r="E88" s="53">
        <f>D88/C88*100</f>
        <v>115.92637607498663</v>
      </c>
    </row>
    <row r="89" spans="1:5" ht="20.25" x14ac:dyDescent="0.25">
      <c r="A89" s="121" t="s">
        <v>83</v>
      </c>
      <c r="B89" s="98" t="s">
        <v>64</v>
      </c>
      <c r="C89" s="52">
        <v>34305.1</v>
      </c>
      <c r="D89" s="52">
        <v>38733.199999999997</v>
      </c>
      <c r="E89" s="53">
        <f>D89/C89*100</f>
        <v>112.90799327213739</v>
      </c>
    </row>
    <row r="90" spans="1:5" ht="20.25" x14ac:dyDescent="0.25">
      <c r="A90" s="121" t="s">
        <v>84</v>
      </c>
      <c r="B90" s="98" t="s">
        <v>64</v>
      </c>
      <c r="C90" s="52">
        <v>45550.5</v>
      </c>
      <c r="D90" s="52">
        <v>40002.5</v>
      </c>
      <c r="E90" s="53">
        <f>D90/C90*100</f>
        <v>87.820111744108189</v>
      </c>
    </row>
    <row r="91" spans="1:5" ht="36.75" thickBot="1" x14ac:dyDescent="0.3">
      <c r="A91" s="136" t="s">
        <v>68</v>
      </c>
      <c r="B91" s="183" t="s">
        <v>24</v>
      </c>
      <c r="C91" s="86">
        <v>0</v>
      </c>
      <c r="D91" s="86">
        <v>0</v>
      </c>
      <c r="E91" s="101" t="s">
        <v>47</v>
      </c>
    </row>
    <row r="92" spans="1:5" x14ac:dyDescent="0.25">
      <c r="A92" s="102"/>
      <c r="B92" s="102"/>
      <c r="C92" s="102"/>
      <c r="D92" s="102"/>
      <c r="E92" s="102"/>
    </row>
    <row r="93" spans="1:5" s="3" customFormat="1" x14ac:dyDescent="0.25">
      <c r="A93" s="339" t="s">
        <v>131</v>
      </c>
      <c r="B93" s="339"/>
      <c r="C93" s="339"/>
      <c r="D93" s="339"/>
      <c r="E93" s="339"/>
    </row>
    <row r="94" spans="1:5" x14ac:dyDescent="0.25">
      <c r="A94" s="165"/>
      <c r="B94" s="166"/>
      <c r="C94" s="89"/>
      <c r="D94" s="89"/>
      <c r="E94" s="167"/>
    </row>
    <row r="95" spans="1:5" x14ac:dyDescent="0.25">
      <c r="A95" s="90"/>
      <c r="B95" s="90"/>
      <c r="C95" s="90"/>
      <c r="D95" s="90"/>
      <c r="E95" s="90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165"/>
      <c r="B99" s="166"/>
      <c r="C99" s="89"/>
      <c r="D99" s="89"/>
      <c r="E99" s="167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</sheetData>
  <mergeCells count="17">
    <mergeCell ref="A58:E58"/>
    <mergeCell ref="F58:F59"/>
    <mergeCell ref="A76:E76"/>
    <mergeCell ref="A93:E93"/>
    <mergeCell ref="A13:E13"/>
    <mergeCell ref="A19:E19"/>
    <mergeCell ref="A22:E22"/>
    <mergeCell ref="A27:E27"/>
    <mergeCell ref="A34:E34"/>
    <mergeCell ref="A52:E52"/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" right="0" top="0" bottom="0" header="0.31496062992125984" footer="0.31496062992125984"/>
  <pageSetup paperSize="9" scale="83" orientation="portrait" verticalDpi="180" r:id="rId1"/>
  <rowBreaks count="2" manualBreakCount="2">
    <brk id="37" max="4" man="1"/>
    <brk id="75" max="4" man="1"/>
  </rowBreaks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0"/>
  <sheetViews>
    <sheetView view="pageBreakPreview" topLeftCell="A3" zoomScale="82" zoomScaleNormal="100" zoomScaleSheetLayoutView="82" workbookViewId="0">
      <selection activeCell="F69" sqref="F69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117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118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204" t="s">
        <v>6</v>
      </c>
      <c r="C6" s="50">
        <v>5771.1189999999997</v>
      </c>
      <c r="D6" s="50">
        <v>5741.5320000000002</v>
      </c>
      <c r="E6" s="123">
        <f>D6/C6*100</f>
        <v>99.487326461298068</v>
      </c>
      <c r="F6" s="160">
        <f>D6-C6</f>
        <v>-29.586999999999534</v>
      </c>
    </row>
    <row r="7" spans="1:8" ht="36" customHeight="1" x14ac:dyDescent="0.25">
      <c r="A7" s="203" t="s">
        <v>7</v>
      </c>
      <c r="B7" s="71" t="s">
        <v>6</v>
      </c>
      <c r="C7" s="51">
        <v>3792.64</v>
      </c>
      <c r="D7" s="51">
        <v>4365.9920000000002</v>
      </c>
      <c r="E7" s="44">
        <f>D7/C7*100</f>
        <v>115.11749071886604</v>
      </c>
      <c r="F7" s="161">
        <f>D7-C7</f>
        <v>573.35200000000032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2812.3539999999998</v>
      </c>
      <c r="D9" s="52">
        <v>3830.7040000000002</v>
      </c>
      <c r="E9" s="53">
        <f>D9/C9*100</f>
        <v>136.20987969508818</v>
      </c>
      <c r="F9" s="25">
        <f>D9/D7*100</f>
        <v>87.739601904905001</v>
      </c>
      <c r="G9" s="6">
        <f>C9/C7*100</f>
        <v>74.152938322645966</v>
      </c>
    </row>
    <row r="10" spans="1:8" ht="37.5" customHeight="1" x14ac:dyDescent="0.25">
      <c r="A10" s="135" t="s">
        <v>87</v>
      </c>
      <c r="B10" s="98" t="s">
        <v>6</v>
      </c>
      <c r="C10" s="55">
        <v>626.52099999999996</v>
      </c>
      <c r="D10" s="55">
        <v>132.43600000000001</v>
      </c>
      <c r="E10" s="53">
        <f>D10/C10*100</f>
        <v>21.138317789826679</v>
      </c>
      <c r="F10" s="25">
        <f>D10/D7*100</f>
        <v>3.0333541609787651</v>
      </c>
      <c r="G10" s="6">
        <f>C10/C7*100</f>
        <v>16.519390187310158</v>
      </c>
      <c r="H10" s="6">
        <f>D10/C10*100</f>
        <v>21.138317789826679</v>
      </c>
    </row>
    <row r="11" spans="1:8" ht="18.75" customHeight="1" x14ac:dyDescent="0.25">
      <c r="A11" s="134" t="s">
        <v>11</v>
      </c>
      <c r="B11" s="98" t="s">
        <v>6</v>
      </c>
      <c r="C11" s="184">
        <v>45.462000000000003</v>
      </c>
      <c r="D11" s="52">
        <v>70.912999999999997</v>
      </c>
      <c r="E11" s="53">
        <f>D11/C11*100</f>
        <v>155.98301878491924</v>
      </c>
      <c r="F11" s="25">
        <f>D11/D7*100</f>
        <v>1.6242127791347303</v>
      </c>
      <c r="G11" s="6">
        <f>C11/C7*100</f>
        <v>1.1986900944988188</v>
      </c>
    </row>
    <row r="12" spans="1:8" ht="18.75" customHeight="1" thickBot="1" x14ac:dyDescent="0.3">
      <c r="A12" s="134" t="s">
        <v>123</v>
      </c>
      <c r="B12" s="98" t="s">
        <v>6</v>
      </c>
      <c r="C12" s="184">
        <v>6.9649999999999999</v>
      </c>
      <c r="D12" s="52">
        <v>8.01</v>
      </c>
      <c r="E12" s="53">
        <f>D12/C12*100</f>
        <v>115.00358937544868</v>
      </c>
      <c r="F12" s="25">
        <f>D12/D7*100</f>
        <v>0.18346346030867669</v>
      </c>
      <c r="G12" s="6">
        <f>C12/C7*100</f>
        <v>0.18364516537293285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203" t="s">
        <v>12</v>
      </c>
      <c r="B14" s="71" t="s">
        <v>6</v>
      </c>
      <c r="C14" s="51">
        <v>2812.3539999999998</v>
      </c>
      <c r="D14" s="51">
        <v>3830.7040000000002</v>
      </c>
      <c r="E14" s="162">
        <f>D14/C14*100</f>
        <v>136.20987969508818</v>
      </c>
      <c r="F14" s="137">
        <f>D14/D7*100</f>
        <v>87.739601904905001</v>
      </c>
      <c r="G14" s="137">
        <f>C14/C7*100</f>
        <v>74.152938322645966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96.210999999999999</v>
      </c>
      <c r="D15" s="180">
        <v>144.99199999999999</v>
      </c>
      <c r="E15" s="151">
        <f>D15/C15*100</f>
        <v>150.70210267017282</v>
      </c>
      <c r="F15" s="139">
        <f>D15/$D$14*100</f>
        <v>3.7849961782481754</v>
      </c>
      <c r="G15" s="139">
        <f>C15/$C$14*100</f>
        <v>3.4210131441489939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2185.5430000000001</v>
      </c>
      <c r="D16" s="181">
        <v>3039.5430000000001</v>
      </c>
      <c r="E16" s="152">
        <f>SUM(D16/C16*100)</f>
        <v>139.0749575734726</v>
      </c>
      <c r="F16" s="139">
        <f t="shared" ref="F16:F18" si="0">D16/$D$14*100</f>
        <v>79.34685112710352</v>
      </c>
      <c r="G16" s="139">
        <f t="shared" ref="G16:G18" si="1">C16/$C$14*100</f>
        <v>77.712229683745377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461.38499999999999</v>
      </c>
      <c r="D17" s="181">
        <v>585.298</v>
      </c>
      <c r="E17" s="152">
        <f>SUM(D17/C17*100)</f>
        <v>126.85674653488952</v>
      </c>
      <c r="F17" s="139">
        <f t="shared" si="0"/>
        <v>15.279123628450538</v>
      </c>
      <c r="G17" s="139">
        <f t="shared" si="1"/>
        <v>16.405651635604908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69.214799999999997</v>
      </c>
      <c r="D18" s="181">
        <v>60.87</v>
      </c>
      <c r="E18" s="152">
        <f>SUM(D18/C18*100)</f>
        <v>87.94361899478146</v>
      </c>
      <c r="F18" s="139">
        <f t="shared" si="0"/>
        <v>1.5890029613355665</v>
      </c>
      <c r="G18" s="139">
        <f t="shared" si="1"/>
        <v>2.4610984250204635</v>
      </c>
      <c r="H18" s="140"/>
    </row>
    <row r="19" spans="1:10" s="3" customFormat="1" ht="23.25" x14ac:dyDescent="0.25">
      <c r="A19" s="343" t="s">
        <v>132</v>
      </c>
      <c r="B19" s="344"/>
      <c r="C19" s="344"/>
      <c r="D19" s="344"/>
      <c r="E19" s="345"/>
      <c r="G19" s="5"/>
    </row>
    <row r="20" spans="1:10" s="3" customFormat="1" ht="37.5" customHeight="1" x14ac:dyDescent="0.25">
      <c r="A20" s="148" t="s">
        <v>74</v>
      </c>
      <c r="B20" s="130" t="s">
        <v>6</v>
      </c>
      <c r="C20" s="111">
        <v>3188.3</v>
      </c>
      <c r="D20" s="111">
        <v>1742.7</v>
      </c>
      <c r="E20" s="54">
        <f>SUM(D20/C20*100)</f>
        <v>54.659222783301445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47.7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0.25" x14ac:dyDescent="0.25">
      <c r="A23" s="70" t="s">
        <v>69</v>
      </c>
      <c r="B23" s="71" t="s">
        <v>17</v>
      </c>
      <c r="C23" s="56">
        <v>5103</v>
      </c>
      <c r="D23" s="56">
        <v>4766</v>
      </c>
      <c r="E23" s="100">
        <f>SUM(D23/C23*100)</f>
        <v>93.396041544189686</v>
      </c>
      <c r="G23" s="163"/>
    </row>
    <row r="24" spans="1:10" ht="21" thickBot="1" x14ac:dyDescent="0.3">
      <c r="A24" s="121" t="s">
        <v>70</v>
      </c>
      <c r="B24" s="71" t="s">
        <v>17</v>
      </c>
      <c r="C24" s="56">
        <v>2601</v>
      </c>
      <c r="D24" s="56">
        <v>4125</v>
      </c>
      <c r="E24" s="100">
        <f>SUM(D24/C24*100)</f>
        <v>158.59284890426758</v>
      </c>
      <c r="F24" s="22">
        <f>D24/D23*100</f>
        <v>86.550566512798994</v>
      </c>
      <c r="G24" s="164">
        <f>C24/C23*100</f>
        <v>50.970017636684304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203" t="s">
        <v>21</v>
      </c>
      <c r="B28" s="71" t="s">
        <v>6</v>
      </c>
      <c r="C28" s="43">
        <v>2700</v>
      </c>
      <c r="D28" s="43">
        <v>2996.5</v>
      </c>
      <c r="E28" s="44">
        <f>D28/C28*100</f>
        <v>110.98148148148148</v>
      </c>
      <c r="F28" s="157">
        <f>E28/I28</f>
        <v>101.29744567495572</v>
      </c>
      <c r="G28" s="25">
        <f>D28+D29</f>
        <v>3064.7</v>
      </c>
      <c r="H28" s="25">
        <f>G28/G29*100</f>
        <v>110.99963781238682</v>
      </c>
      <c r="I28" s="159">
        <v>1.0955999999999999</v>
      </c>
    </row>
    <row r="29" spans="1:10" ht="31.5" x14ac:dyDescent="0.25">
      <c r="A29" s="203" t="s">
        <v>22</v>
      </c>
      <c r="B29" s="71" t="s">
        <v>6</v>
      </c>
      <c r="C29" s="43">
        <v>61</v>
      </c>
      <c r="D29" s="43">
        <v>68.2</v>
      </c>
      <c r="E29" s="44">
        <f>D29/C29*100</f>
        <v>111.8032786885246</v>
      </c>
      <c r="F29" s="157">
        <f>E29/I29</f>
        <v>103.45450049831091</v>
      </c>
      <c r="G29" s="25">
        <f>C28+C29</f>
        <v>2761</v>
      </c>
      <c r="H29" s="103"/>
      <c r="I29" s="4">
        <v>1.0807</v>
      </c>
    </row>
    <row r="30" spans="1:10" ht="32.25" thickBot="1" x14ac:dyDescent="0.3">
      <c r="A30" s="133" t="s">
        <v>114</v>
      </c>
      <c r="B30" s="205" t="s">
        <v>6</v>
      </c>
      <c r="C30" s="58">
        <v>342.5</v>
      </c>
      <c r="D30" s="58">
        <v>411.1</v>
      </c>
      <c r="E30" s="46">
        <f>D30/C30*100</f>
        <v>120.02919708029198</v>
      </c>
      <c r="F30" s="157">
        <f>E30/I30</f>
        <v>107.06377404361072</v>
      </c>
      <c r="I30" s="4">
        <v>1.1211</v>
      </c>
    </row>
    <row r="31" spans="1:10" ht="60.75" x14ac:dyDescent="0.25">
      <c r="A31" s="92" t="s">
        <v>23</v>
      </c>
      <c r="B31" s="71" t="s">
        <v>24</v>
      </c>
      <c r="C31" s="59">
        <v>301107.8</v>
      </c>
      <c r="D31" s="59">
        <v>219134.2</v>
      </c>
      <c r="E31" s="150">
        <f>D31/C31*100</f>
        <v>72.775995839363844</v>
      </c>
      <c r="F31" s="155">
        <v>421988</v>
      </c>
      <c r="G31" s="129">
        <v>158825.60000000001</v>
      </c>
    </row>
    <row r="32" spans="1:10" ht="30" customHeight="1" x14ac:dyDescent="0.25">
      <c r="A32" s="93" t="s">
        <v>86</v>
      </c>
      <c r="B32" s="94" t="s">
        <v>24</v>
      </c>
      <c r="C32" s="60">
        <v>103219.7</v>
      </c>
      <c r="D32" s="60">
        <v>46038.400000000001</v>
      </c>
      <c r="E32" s="95">
        <f>D32/C32*100</f>
        <v>44.60233850708731</v>
      </c>
      <c r="F32" s="6">
        <f>C32/C31*100</f>
        <v>34.279982119360575</v>
      </c>
      <c r="G32" s="6">
        <f>D32/D31*100</f>
        <v>21.009226309722536</v>
      </c>
      <c r="H32" s="6">
        <f>SUM(G32-F32)</f>
        <v>-13.27075580963804</v>
      </c>
    </row>
    <row r="33" spans="1:12" ht="20.25" hidden="1" x14ac:dyDescent="0.25">
      <c r="A33" s="96" t="s">
        <v>25</v>
      </c>
      <c r="B33" s="71" t="s">
        <v>4</v>
      </c>
      <c r="C33" s="51">
        <f>C32/C41*100</f>
        <v>50.437111501913265</v>
      </c>
      <c r="D33" s="51">
        <f>D32/D41*100</f>
        <v>20.561990705692931</v>
      </c>
      <c r="E33" s="44">
        <f>C33-D33</f>
        <v>29.875120796220333</v>
      </c>
    </row>
    <row r="34" spans="1:12" x14ac:dyDescent="0.25">
      <c r="A34" s="349" t="s">
        <v>133</v>
      </c>
      <c r="B34" s="350"/>
      <c r="C34" s="350"/>
      <c r="D34" s="350"/>
      <c r="E34" s="351"/>
      <c r="F34" s="6">
        <f>D31/F31*100</f>
        <v>51.92901219939904</v>
      </c>
      <c r="G34" s="6">
        <f>D32/G31*100</f>
        <v>28.986762839240022</v>
      </c>
    </row>
    <row r="35" spans="1:12" ht="20.25" x14ac:dyDescent="0.25">
      <c r="A35" s="97" t="s">
        <v>26</v>
      </c>
      <c r="B35" s="98" t="s">
        <v>24</v>
      </c>
      <c r="C35" s="61">
        <v>67446.600000000006</v>
      </c>
      <c r="D35" s="61">
        <v>23788.3</v>
      </c>
      <c r="E35" s="53">
        <f t="shared" ref="E35:E46" si="2">D35/C35*100</f>
        <v>35.269828278964397</v>
      </c>
      <c r="F35" s="25">
        <f>D35/D32*100</f>
        <v>51.670561965663438</v>
      </c>
      <c r="G35" s="25">
        <f>C35/C32*100</f>
        <v>65.342759182597902</v>
      </c>
      <c r="H35" s="7"/>
      <c r="I35" s="7"/>
    </row>
    <row r="36" spans="1:12" ht="20.25" x14ac:dyDescent="0.25">
      <c r="A36" s="97" t="s">
        <v>27</v>
      </c>
      <c r="B36" s="98" t="s">
        <v>28</v>
      </c>
      <c r="C36" s="61">
        <v>12861.7</v>
      </c>
      <c r="D36" s="61">
        <v>-3434.6</v>
      </c>
      <c r="E36" s="53">
        <f t="shared" si="2"/>
        <v>-26.704090439055488</v>
      </c>
      <c r="F36" s="25">
        <f>D36/D32*100</f>
        <v>-7.4602940154305966</v>
      </c>
      <c r="G36" s="25">
        <f>C36/C32*100</f>
        <v>12.460508991985058</v>
      </c>
      <c r="H36" s="7"/>
      <c r="I36" s="7"/>
    </row>
    <row r="37" spans="1:12" ht="20.25" x14ac:dyDescent="0.25">
      <c r="A37" s="97" t="s">
        <v>29</v>
      </c>
      <c r="B37" s="98" t="s">
        <v>28</v>
      </c>
      <c r="C37" s="61">
        <v>10782.2</v>
      </c>
      <c r="D37" s="61">
        <v>10514.3</v>
      </c>
      <c r="E37" s="53">
        <f t="shared" si="2"/>
        <v>97.515349372113278</v>
      </c>
      <c r="F37" s="25">
        <f>D37/D32*100</f>
        <v>22.838109056787374</v>
      </c>
      <c r="G37" s="25">
        <f>C37/C32*100</f>
        <v>10.445874188744979</v>
      </c>
      <c r="H37" s="7"/>
      <c r="I37" s="7"/>
    </row>
    <row r="38" spans="1:12" ht="40.5" x14ac:dyDescent="0.25">
      <c r="A38" s="97" t="s">
        <v>31</v>
      </c>
      <c r="B38" s="98" t="s">
        <v>28</v>
      </c>
      <c r="C38" s="61">
        <v>4682.8</v>
      </c>
      <c r="D38" s="61">
        <v>8945.7999999999993</v>
      </c>
      <c r="E38" s="53" t="s">
        <v>124</v>
      </c>
      <c r="F38" s="25">
        <f>D38/D32*100</f>
        <v>19.431170501146866</v>
      </c>
      <c r="G38" s="25">
        <f>C38/C32*100</f>
        <v>4.5367308759858833</v>
      </c>
      <c r="H38" s="7"/>
      <c r="I38" s="7"/>
    </row>
    <row r="39" spans="1:12" ht="20.25" x14ac:dyDescent="0.25">
      <c r="A39" s="97" t="s">
        <v>30</v>
      </c>
      <c r="B39" s="98" t="s">
        <v>28</v>
      </c>
      <c r="C39" s="61">
        <v>3567.7</v>
      </c>
      <c r="D39" s="61">
        <v>-1098.2</v>
      </c>
      <c r="E39" s="53">
        <f t="shared" si="2"/>
        <v>-30.781736132522358</v>
      </c>
      <c r="F39" s="25">
        <f>D39/D32*100</f>
        <v>-2.3854000139014389</v>
      </c>
      <c r="G39" s="25">
        <f>C39/C32*100</f>
        <v>3.4564138434814282</v>
      </c>
      <c r="H39" s="7"/>
      <c r="I39" s="7"/>
    </row>
    <row r="40" spans="1:12" ht="20.25" x14ac:dyDescent="0.25">
      <c r="A40" s="97" t="s">
        <v>32</v>
      </c>
      <c r="B40" s="98" t="s">
        <v>28</v>
      </c>
      <c r="C40" s="61">
        <v>197888.1</v>
      </c>
      <c r="D40" s="61">
        <v>173095.8</v>
      </c>
      <c r="E40" s="53">
        <f>D40/C40*100</f>
        <v>87.471555894467627</v>
      </c>
      <c r="F40" s="25">
        <f>D40/D31*100</f>
        <v>78.990773690277464</v>
      </c>
      <c r="G40" s="25">
        <f>C40/C31*100</f>
        <v>65.720017880639432</v>
      </c>
      <c r="H40" s="7"/>
      <c r="I40" s="7"/>
    </row>
    <row r="41" spans="1:12" ht="20.25" x14ac:dyDescent="0.25">
      <c r="A41" s="96" t="s">
        <v>33</v>
      </c>
      <c r="B41" s="71" t="s">
        <v>28</v>
      </c>
      <c r="C41" s="59">
        <v>204650.3</v>
      </c>
      <c r="D41" s="59">
        <v>223900.5</v>
      </c>
      <c r="E41" s="44">
        <f t="shared" si="2"/>
        <v>109.40638738374682</v>
      </c>
      <c r="F41" s="1"/>
      <c r="H41" s="7"/>
      <c r="I41" s="7"/>
    </row>
    <row r="42" spans="1:12" ht="20.25" x14ac:dyDescent="0.25">
      <c r="A42" s="97" t="s">
        <v>34</v>
      </c>
      <c r="B42" s="98" t="s">
        <v>28</v>
      </c>
      <c r="C42" s="61">
        <f>SUM(C43:C46)</f>
        <v>165482</v>
      </c>
      <c r="D42" s="61">
        <f>SUM(D43:D46)</f>
        <v>182618.19999999998</v>
      </c>
      <c r="E42" s="53">
        <f t="shared" si="2"/>
        <v>110.35532565475398</v>
      </c>
      <c r="F42" s="6">
        <f>D42/D41*100</f>
        <v>81.562211786038887</v>
      </c>
      <c r="G42" s="6">
        <f>C42/C41*100</f>
        <v>80.860863629322807</v>
      </c>
    </row>
    <row r="43" spans="1:12" ht="20.25" x14ac:dyDescent="0.25">
      <c r="A43" s="97" t="s">
        <v>35</v>
      </c>
      <c r="B43" s="98" t="s">
        <v>28</v>
      </c>
      <c r="C43" s="61">
        <v>134711.4</v>
      </c>
      <c r="D43" s="61">
        <v>146759.29999999999</v>
      </c>
      <c r="E43" s="53">
        <f t="shared" si="2"/>
        <v>108.94348956361526</v>
      </c>
      <c r="F43" s="22">
        <f>D43/$D$41*100</f>
        <v>65.54666023523842</v>
      </c>
      <c r="G43" s="22">
        <f>C43/$C$41*100</f>
        <v>65.825166149280008</v>
      </c>
    </row>
    <row r="44" spans="1:12" ht="20.25" x14ac:dyDescent="0.25">
      <c r="A44" s="97" t="s">
        <v>36</v>
      </c>
      <c r="B44" s="98" t="s">
        <v>28</v>
      </c>
      <c r="C44" s="61">
        <v>16628.2</v>
      </c>
      <c r="D44" s="61">
        <v>18701.8</v>
      </c>
      <c r="E44" s="53">
        <f t="shared" si="2"/>
        <v>112.47038164082701</v>
      </c>
      <c r="F44" s="22">
        <f t="shared" ref="F44:F46" si="3">D44/$D$41*100</f>
        <v>8.3527281091377645</v>
      </c>
      <c r="G44" s="22">
        <f t="shared" ref="G44:G46" si="4">C44/$C$41*100</f>
        <v>8.1251774368276042</v>
      </c>
    </row>
    <row r="45" spans="1:12" ht="18" customHeight="1" x14ac:dyDescent="0.25">
      <c r="A45" s="97" t="s">
        <v>37</v>
      </c>
      <c r="B45" s="98" t="s">
        <v>28</v>
      </c>
      <c r="C45" s="61">
        <v>7814.6</v>
      </c>
      <c r="D45" s="61">
        <v>10216.4</v>
      </c>
      <c r="E45" s="53">
        <f t="shared" si="2"/>
        <v>130.73477849154148</v>
      </c>
      <c r="F45" s="22">
        <f t="shared" si="3"/>
        <v>4.5629196897729125</v>
      </c>
      <c r="G45" s="22">
        <f t="shared" si="4"/>
        <v>3.8185138257798799</v>
      </c>
      <c r="H45" s="7"/>
      <c r="I45" s="8"/>
      <c r="J45" s="9"/>
      <c r="K45" s="9"/>
      <c r="L45" s="10"/>
    </row>
    <row r="46" spans="1:12" ht="21" customHeight="1" x14ac:dyDescent="0.25">
      <c r="A46" s="97" t="s">
        <v>38</v>
      </c>
      <c r="B46" s="98" t="s">
        <v>28</v>
      </c>
      <c r="C46" s="61">
        <v>6327.8</v>
      </c>
      <c r="D46" s="61">
        <v>6940.7</v>
      </c>
      <c r="E46" s="53">
        <f t="shared" si="2"/>
        <v>109.68583077846961</v>
      </c>
      <c r="F46" s="22">
        <f t="shared" si="3"/>
        <v>3.0999037518897903</v>
      </c>
      <c r="G46" s="22">
        <f t="shared" si="4"/>
        <v>3.0920062174353036</v>
      </c>
      <c r="H46" s="105"/>
      <c r="I46" s="105"/>
    </row>
    <row r="47" spans="1:12" ht="36" x14ac:dyDescent="0.25">
      <c r="A47" s="126" t="s">
        <v>39</v>
      </c>
      <c r="B47" s="71" t="s">
        <v>4</v>
      </c>
      <c r="C47" s="51">
        <f>C42/C41*100</f>
        <v>80.860863629322807</v>
      </c>
      <c r="D47" s="51">
        <f>D42/D41*100</f>
        <v>81.562211786038887</v>
      </c>
      <c r="E47" s="99" t="s">
        <v>104</v>
      </c>
      <c r="F47" s="27">
        <f>D47-C47</f>
        <v>0.70134815671607953</v>
      </c>
      <c r="G47" s="106">
        <f>C42/C41*100</f>
        <v>80.860863629322807</v>
      </c>
      <c r="H47" s="107">
        <f>D42/D41*100</f>
        <v>81.562211786038887</v>
      </c>
      <c r="I47" s="105"/>
    </row>
    <row r="48" spans="1:12" ht="36" x14ac:dyDescent="0.25">
      <c r="A48" s="126" t="s">
        <v>40</v>
      </c>
      <c r="B48" s="71" t="s">
        <v>4</v>
      </c>
      <c r="C48" s="62">
        <f>C43/C41*100</f>
        <v>65.825166149280008</v>
      </c>
      <c r="D48" s="62">
        <f>D43/D41*100</f>
        <v>65.54666023523842</v>
      </c>
      <c r="E48" s="99" t="s">
        <v>125</v>
      </c>
      <c r="F48" s="27">
        <f t="shared" ref="F48:F51" si="5">D48-C48</f>
        <v>-0.2785059140415882</v>
      </c>
      <c r="G48" s="108">
        <f>C43/C41*100</f>
        <v>65.825166149280008</v>
      </c>
      <c r="H48" s="107">
        <f>D43/D41*100</f>
        <v>65.54666023523842</v>
      </c>
      <c r="I48" s="105"/>
    </row>
    <row r="49" spans="1:11" ht="36" x14ac:dyDescent="0.25">
      <c r="A49" s="126" t="s">
        <v>41</v>
      </c>
      <c r="B49" s="71" t="s">
        <v>4</v>
      </c>
      <c r="C49" s="62">
        <f>C44/C41*100</f>
        <v>8.1251774368276042</v>
      </c>
      <c r="D49" s="62">
        <f>D44/D41*100</f>
        <v>8.3527281091377645</v>
      </c>
      <c r="E49" s="99" t="s">
        <v>134</v>
      </c>
      <c r="F49" s="27">
        <f>D49-C49</f>
        <v>0.22755067231016035</v>
      </c>
      <c r="G49" s="108">
        <f>C44/C41*100</f>
        <v>8.1251774368276042</v>
      </c>
      <c r="H49" s="107">
        <f>D44/D41*100</f>
        <v>8.3527281091377645</v>
      </c>
      <c r="I49" s="105"/>
    </row>
    <row r="50" spans="1:11" ht="34.5" customHeight="1" x14ac:dyDescent="0.25">
      <c r="A50" s="126" t="s">
        <v>42</v>
      </c>
      <c r="B50" s="127" t="s">
        <v>4</v>
      </c>
      <c r="C50" s="63">
        <f>C45/C41*100</f>
        <v>3.8185138257798799</v>
      </c>
      <c r="D50" s="63">
        <f>D45/D41*100</f>
        <v>4.5629196897729125</v>
      </c>
      <c r="E50" s="99" t="s">
        <v>104</v>
      </c>
      <c r="F50" s="27">
        <f t="shared" si="5"/>
        <v>0.74440586399303266</v>
      </c>
      <c r="G50" s="108">
        <f>C45/C41*100</f>
        <v>3.8185138257798799</v>
      </c>
      <c r="H50" s="107">
        <f>D45/D41*100</f>
        <v>4.5629196897729125</v>
      </c>
      <c r="I50" s="105"/>
    </row>
    <row r="51" spans="1:11" ht="36.75" thickBot="1" x14ac:dyDescent="0.3">
      <c r="A51" s="128" t="s">
        <v>43</v>
      </c>
      <c r="B51" s="205" t="s">
        <v>4</v>
      </c>
      <c r="C51" s="64">
        <f>C46/C41*100</f>
        <v>3.0920062174353036</v>
      </c>
      <c r="D51" s="64">
        <f>D46/D41*100</f>
        <v>3.0999037518897903</v>
      </c>
      <c r="E51" s="99" t="s">
        <v>126</v>
      </c>
      <c r="F51" s="27">
        <f t="shared" si="5"/>
        <v>7.8975344544867099E-3</v>
      </c>
      <c r="G51" s="106">
        <f>C46/C41*100</f>
        <v>3.0920062174353036</v>
      </c>
      <c r="H51" s="109">
        <f>D46/D41*100</f>
        <v>3.0999037518897903</v>
      </c>
      <c r="I51" s="110"/>
      <c r="J51" s="12"/>
      <c r="K51" s="13"/>
    </row>
    <row r="52" spans="1:11" x14ac:dyDescent="0.25">
      <c r="A52" s="333" t="s">
        <v>44</v>
      </c>
      <c r="B52" s="330"/>
      <c r="C52" s="330"/>
      <c r="D52" s="330"/>
      <c r="E52" s="334"/>
    </row>
    <row r="53" spans="1:11" ht="36" x14ac:dyDescent="0.25">
      <c r="A53" s="203" t="s">
        <v>127</v>
      </c>
      <c r="B53" s="141" t="s">
        <v>24</v>
      </c>
      <c r="C53" s="65">
        <v>56555</v>
      </c>
      <c r="D53" s="65">
        <v>103981</v>
      </c>
      <c r="E53" s="95">
        <f>D53/C53*100</f>
        <v>183.8581911413668</v>
      </c>
      <c r="F53" s="42"/>
      <c r="G53" s="14"/>
    </row>
    <row r="54" spans="1:11" ht="20.25" x14ac:dyDescent="0.3">
      <c r="A54" s="142" t="s">
        <v>45</v>
      </c>
      <c r="B54" s="98" t="s">
        <v>24</v>
      </c>
      <c r="C54" s="66">
        <v>83937</v>
      </c>
      <c r="D54" s="66">
        <v>132714</v>
      </c>
      <c r="E54" s="143">
        <f>D54/C54*100</f>
        <v>158.11144072339968</v>
      </c>
      <c r="F54" s="11"/>
      <c r="G54" s="14"/>
      <c r="H54" s="14"/>
    </row>
    <row r="55" spans="1:11" ht="20.25" x14ac:dyDescent="0.3">
      <c r="A55" s="144" t="s">
        <v>46</v>
      </c>
      <c r="B55" s="98" t="s">
        <v>24</v>
      </c>
      <c r="C55" s="66">
        <f>C53-C54</f>
        <v>-27382</v>
      </c>
      <c r="D55" s="66">
        <f>D53-D54</f>
        <v>-28733</v>
      </c>
      <c r="E55" s="145" t="s">
        <v>47</v>
      </c>
      <c r="F55" s="11">
        <f>D53-D55</f>
        <v>132714</v>
      </c>
      <c r="G55" s="11">
        <f>C53-C55</f>
        <v>83937</v>
      </c>
      <c r="H55" s="11"/>
    </row>
    <row r="56" spans="1:11" ht="22.5" customHeight="1" x14ac:dyDescent="0.25">
      <c r="A56" s="121" t="s">
        <v>48</v>
      </c>
      <c r="B56" s="98" t="s">
        <v>4</v>
      </c>
      <c r="C56" s="67">
        <v>36.799999999999997</v>
      </c>
      <c r="D56" s="67">
        <v>42.1</v>
      </c>
      <c r="E56" s="146" t="s">
        <v>128</v>
      </c>
      <c r="F56" s="22">
        <f>D56-C56</f>
        <v>5.3000000000000043</v>
      </c>
    </row>
    <row r="57" spans="1:11" ht="21.75" customHeight="1" thickBot="1" x14ac:dyDescent="0.3">
      <c r="A57" s="147" t="s">
        <v>49</v>
      </c>
      <c r="B57" s="131" t="s">
        <v>4</v>
      </c>
      <c r="C57" s="68">
        <v>29.7</v>
      </c>
      <c r="D57" s="68">
        <v>27.9</v>
      </c>
      <c r="E57" s="146" t="s">
        <v>129</v>
      </c>
      <c r="F57" s="22">
        <f>D57-C57</f>
        <v>-1.8000000000000007</v>
      </c>
      <c r="G57" s="11"/>
    </row>
    <row r="58" spans="1:11" x14ac:dyDescent="0.25">
      <c r="A58" s="333" t="s">
        <v>50</v>
      </c>
      <c r="B58" s="330"/>
      <c r="C58" s="330"/>
      <c r="D58" s="330"/>
      <c r="E58" s="334"/>
      <c r="F58" s="335" t="s">
        <v>130</v>
      </c>
      <c r="G58" s="158" t="s">
        <v>89</v>
      </c>
    </row>
    <row r="59" spans="1:11" ht="47.25" x14ac:dyDescent="0.25">
      <c r="A59" s="117"/>
      <c r="B59" s="118"/>
      <c r="C59" s="71" t="s">
        <v>93</v>
      </c>
      <c r="D59" s="71" t="s">
        <v>92</v>
      </c>
      <c r="E59" s="119"/>
      <c r="F59" s="335"/>
      <c r="G59" s="158"/>
    </row>
    <row r="60" spans="1:11" ht="20.25" x14ac:dyDescent="0.25">
      <c r="A60" s="120" t="s">
        <v>51</v>
      </c>
      <c r="B60" s="71" t="s">
        <v>52</v>
      </c>
      <c r="C60" s="56">
        <v>96607</v>
      </c>
      <c r="D60" s="56">
        <v>95852</v>
      </c>
      <c r="E60" s="44">
        <f>D60/C60*100</f>
        <v>99.218483132692242</v>
      </c>
      <c r="F60" s="158">
        <v>95852</v>
      </c>
      <c r="G60" s="158">
        <f>F60+D66+D69</f>
        <v>95790</v>
      </c>
    </row>
    <row r="61" spans="1:11" ht="20.25" x14ac:dyDescent="0.25">
      <c r="A61" s="121" t="s">
        <v>53</v>
      </c>
      <c r="B61" s="98" t="s">
        <v>52</v>
      </c>
      <c r="C61" s="57">
        <v>59225</v>
      </c>
      <c r="D61" s="57">
        <v>59272</v>
      </c>
      <c r="E61" s="53">
        <f>D61/C61*100</f>
        <v>100.0793583790629</v>
      </c>
      <c r="F61" s="158">
        <v>59225</v>
      </c>
      <c r="G61" s="158"/>
    </row>
    <row r="62" spans="1:11" ht="20.25" x14ac:dyDescent="0.25">
      <c r="A62" s="121" t="s">
        <v>54</v>
      </c>
      <c r="B62" s="98" t="s">
        <v>52</v>
      </c>
      <c r="C62" s="57">
        <v>19584</v>
      </c>
      <c r="D62" s="57">
        <v>19565</v>
      </c>
      <c r="E62" s="53">
        <f>D62/C62*100</f>
        <v>99.902982026143789</v>
      </c>
      <c r="F62" s="158">
        <v>19584</v>
      </c>
      <c r="G62" s="158"/>
    </row>
    <row r="63" spans="1:11" ht="20.25" x14ac:dyDescent="0.25">
      <c r="A63" s="121" t="s">
        <v>55</v>
      </c>
      <c r="B63" s="98" t="s">
        <v>52</v>
      </c>
      <c r="C63" s="57">
        <v>17798</v>
      </c>
      <c r="D63" s="57">
        <v>17323</v>
      </c>
      <c r="E63" s="53">
        <f>D63/C63*100</f>
        <v>97.331160804584783</v>
      </c>
      <c r="F63" s="158">
        <v>17798</v>
      </c>
      <c r="G63" s="158"/>
    </row>
    <row r="64" spans="1:11" ht="20.25" x14ac:dyDescent="0.25">
      <c r="A64" s="70" t="s">
        <v>119</v>
      </c>
      <c r="B64" s="71" t="s">
        <v>52</v>
      </c>
      <c r="C64" s="69">
        <v>57</v>
      </c>
      <c r="D64" s="69">
        <v>47</v>
      </c>
      <c r="E64" s="44">
        <f t="shared" ref="E64:E66" si="6">D64/C64*100</f>
        <v>82.456140350877192</v>
      </c>
      <c r="F64" s="1">
        <f>D64-C64</f>
        <v>-10</v>
      </c>
    </row>
    <row r="65" spans="1:9" ht="20.25" x14ac:dyDescent="0.25">
      <c r="A65" s="70" t="s">
        <v>71</v>
      </c>
      <c r="B65" s="72" t="s">
        <v>52</v>
      </c>
      <c r="C65" s="69">
        <v>125</v>
      </c>
      <c r="D65" s="69">
        <v>112</v>
      </c>
      <c r="E65" s="44">
        <f t="shared" si="6"/>
        <v>89.600000000000009</v>
      </c>
      <c r="F65" s="1">
        <f>D65-C65</f>
        <v>-13</v>
      </c>
    </row>
    <row r="66" spans="1:9" ht="20.25" x14ac:dyDescent="0.25">
      <c r="A66" s="70" t="s">
        <v>73</v>
      </c>
      <c r="B66" s="72" t="s">
        <v>52</v>
      </c>
      <c r="C66" s="69">
        <f>C64-C65</f>
        <v>-68</v>
      </c>
      <c r="D66" s="69">
        <f>D64-D65</f>
        <v>-65</v>
      </c>
      <c r="E66" s="44">
        <f t="shared" si="6"/>
        <v>95.588235294117652</v>
      </c>
      <c r="F66" s="1">
        <f>D66-C66</f>
        <v>3</v>
      </c>
    </row>
    <row r="67" spans="1:9" ht="20.25" x14ac:dyDescent="0.25">
      <c r="A67" s="70" t="s">
        <v>182</v>
      </c>
      <c r="B67" s="71" t="s">
        <v>52</v>
      </c>
      <c r="C67" s="69">
        <v>177</v>
      </c>
      <c r="D67" s="69">
        <v>158</v>
      </c>
      <c r="E67" s="44">
        <f>D67/C67*100</f>
        <v>89.265536723163848</v>
      </c>
      <c r="F67" s="4">
        <f>D67-C67</f>
        <v>-19</v>
      </c>
    </row>
    <row r="68" spans="1:9" ht="20.25" x14ac:dyDescent="0.25">
      <c r="A68" s="70" t="s">
        <v>183</v>
      </c>
      <c r="B68" s="72" t="s">
        <v>52</v>
      </c>
      <c r="C68" s="69">
        <v>177</v>
      </c>
      <c r="D68" s="69">
        <v>155</v>
      </c>
      <c r="E68" s="44">
        <f>D68/C68*100</f>
        <v>87.570621468926561</v>
      </c>
      <c r="F68" s="11">
        <f>D68-C68</f>
        <v>-22</v>
      </c>
      <c r="G68" s="11"/>
    </row>
    <row r="69" spans="1:9" ht="21" thickBot="1" x14ac:dyDescent="0.3">
      <c r="A69" s="73" t="s">
        <v>56</v>
      </c>
      <c r="B69" s="74" t="s">
        <v>52</v>
      </c>
      <c r="C69" s="75">
        <f>C67-C68</f>
        <v>0</v>
      </c>
      <c r="D69" s="75">
        <f>D67-D68</f>
        <v>3</v>
      </c>
      <c r="E69" s="76" t="s">
        <v>47</v>
      </c>
      <c r="F69" s="11">
        <f>D60+D66+D69</f>
        <v>95790</v>
      </c>
      <c r="G69" s="7"/>
      <c r="H69" s="7"/>
      <c r="I69" s="7"/>
    </row>
    <row r="70" spans="1:9" ht="40.5" x14ac:dyDescent="0.25">
      <c r="A70" s="122" t="s">
        <v>57</v>
      </c>
      <c r="B70" s="204" t="s">
        <v>52</v>
      </c>
      <c r="C70" s="77">
        <v>250</v>
      </c>
      <c r="D70" s="77">
        <v>175</v>
      </c>
      <c r="E70" s="123">
        <f>D70/C70*100</f>
        <v>70</v>
      </c>
      <c r="F70" s="153"/>
      <c r="G70" s="7"/>
      <c r="H70" s="16"/>
      <c r="I70" s="7"/>
    </row>
    <row r="71" spans="1:9" ht="20.25" x14ac:dyDescent="0.25">
      <c r="A71" s="97" t="s">
        <v>58</v>
      </c>
      <c r="B71" s="98" t="s">
        <v>52</v>
      </c>
      <c r="C71" s="78">
        <v>20335</v>
      </c>
      <c r="D71" s="78">
        <v>15967</v>
      </c>
      <c r="E71" s="53">
        <f>D71/C71*100</f>
        <v>78.519793459552503</v>
      </c>
      <c r="F71" s="153"/>
      <c r="G71" s="7"/>
      <c r="H71" s="17"/>
      <c r="I71" s="7"/>
    </row>
    <row r="72" spans="1:9" ht="20.25" x14ac:dyDescent="0.25">
      <c r="A72" s="92" t="s">
        <v>59</v>
      </c>
      <c r="B72" s="71" t="s">
        <v>4</v>
      </c>
      <c r="C72" s="79">
        <v>0.5</v>
      </c>
      <c r="D72" s="79">
        <v>0.35</v>
      </c>
      <c r="E72" s="80" t="s">
        <v>121</v>
      </c>
      <c r="F72" s="154">
        <f>D72-C72</f>
        <v>-0.15000000000000002</v>
      </c>
      <c r="G72" s="7"/>
      <c r="H72" s="7"/>
      <c r="I72" s="7"/>
    </row>
    <row r="73" spans="1:9" ht="20.25" x14ac:dyDescent="0.25">
      <c r="A73" s="97" t="s">
        <v>60</v>
      </c>
      <c r="B73" s="98" t="s">
        <v>4</v>
      </c>
      <c r="C73" s="81">
        <v>1.07</v>
      </c>
      <c r="D73" s="81">
        <v>0.84</v>
      </c>
      <c r="E73" s="80" t="s">
        <v>122</v>
      </c>
      <c r="F73" s="154">
        <f>D73-C73</f>
        <v>-0.23000000000000009</v>
      </c>
    </row>
    <row r="74" spans="1:9" ht="36" x14ac:dyDescent="0.25">
      <c r="A74" s="203" t="s">
        <v>67</v>
      </c>
      <c r="B74" s="71" t="s">
        <v>61</v>
      </c>
      <c r="C74" s="82">
        <v>0.4</v>
      </c>
      <c r="D74" s="82">
        <v>0.3</v>
      </c>
      <c r="E74" s="44">
        <f>D74/C74*100</f>
        <v>74.999999999999986</v>
      </c>
    </row>
    <row r="75" spans="1:9" ht="21" thickBot="1" x14ac:dyDescent="0.3">
      <c r="A75" s="124" t="s">
        <v>62</v>
      </c>
      <c r="B75" s="125" t="s">
        <v>61</v>
      </c>
      <c r="C75" s="83">
        <v>0.5</v>
      </c>
      <c r="D75" s="83">
        <v>0.4</v>
      </c>
      <c r="E75" s="84">
        <f>D75/C75*100</f>
        <v>80</v>
      </c>
    </row>
    <row r="76" spans="1:9" x14ac:dyDescent="0.25">
      <c r="A76" s="336" t="s">
        <v>72</v>
      </c>
      <c r="B76" s="337"/>
      <c r="C76" s="337"/>
      <c r="D76" s="337"/>
      <c r="E76" s="338"/>
    </row>
    <row r="77" spans="1:9" ht="54" x14ac:dyDescent="0.25">
      <c r="A77" s="203" t="s">
        <v>98</v>
      </c>
      <c r="B77" s="71" t="s">
        <v>52</v>
      </c>
      <c r="C77" s="56">
        <v>16044</v>
      </c>
      <c r="D77" s="56">
        <v>15367</v>
      </c>
      <c r="E77" s="44">
        <f>D77/C77*100</f>
        <v>95.780354026427332</v>
      </c>
      <c r="G77" s="5"/>
    </row>
    <row r="78" spans="1:9" ht="20.25" x14ac:dyDescent="0.25">
      <c r="A78" s="121" t="s">
        <v>63</v>
      </c>
      <c r="B78" s="98"/>
      <c r="C78" s="156"/>
      <c r="D78" s="61"/>
      <c r="E78" s="53"/>
    </row>
    <row r="79" spans="1:9" ht="51.75" x14ac:dyDescent="0.25">
      <c r="A79" s="134" t="s">
        <v>135</v>
      </c>
      <c r="B79" s="98" t="s">
        <v>52</v>
      </c>
      <c r="C79" s="61">
        <v>187</v>
      </c>
      <c r="D79" s="61">
        <v>270</v>
      </c>
      <c r="E79" s="53">
        <f t="shared" ref="E79:E84" si="7">D79/C79*100</f>
        <v>144.38502673796791</v>
      </c>
    </row>
    <row r="80" spans="1:9" ht="20.25" x14ac:dyDescent="0.25">
      <c r="A80" s="121" t="s">
        <v>81</v>
      </c>
      <c r="B80" s="98" t="s">
        <v>52</v>
      </c>
      <c r="C80" s="61">
        <v>7380</v>
      </c>
      <c r="D80" s="61">
        <v>7072</v>
      </c>
      <c r="E80" s="53">
        <f t="shared" si="7"/>
        <v>95.826558265582648</v>
      </c>
    </row>
    <row r="81" spans="1:5" ht="20.25" x14ac:dyDescent="0.25">
      <c r="A81" s="121" t="s">
        <v>82</v>
      </c>
      <c r="B81" s="98" t="s">
        <v>52</v>
      </c>
      <c r="C81" s="61">
        <v>1265</v>
      </c>
      <c r="D81" s="61">
        <v>1213</v>
      </c>
      <c r="E81" s="53">
        <f t="shared" si="7"/>
        <v>95.889328063241109</v>
      </c>
    </row>
    <row r="82" spans="1:5" ht="20.25" x14ac:dyDescent="0.25">
      <c r="A82" s="121" t="s">
        <v>83</v>
      </c>
      <c r="B82" s="98" t="s">
        <v>52</v>
      </c>
      <c r="C82" s="61">
        <v>770</v>
      </c>
      <c r="D82" s="61">
        <v>778</v>
      </c>
      <c r="E82" s="53">
        <f t="shared" si="7"/>
        <v>101.03896103896103</v>
      </c>
    </row>
    <row r="83" spans="1:5" ht="20.25" x14ac:dyDescent="0.25">
      <c r="A83" s="121" t="s">
        <v>84</v>
      </c>
      <c r="B83" s="98" t="s">
        <v>52</v>
      </c>
      <c r="C83" s="61">
        <v>188</v>
      </c>
      <c r="D83" s="61">
        <v>160</v>
      </c>
      <c r="E83" s="53">
        <f t="shared" si="7"/>
        <v>85.106382978723403</v>
      </c>
    </row>
    <row r="84" spans="1:5" ht="36" x14ac:dyDescent="0.25">
      <c r="A84" s="203" t="s">
        <v>110</v>
      </c>
      <c r="B84" s="71" t="s">
        <v>64</v>
      </c>
      <c r="C84" s="56">
        <v>36925</v>
      </c>
      <c r="D84" s="56">
        <v>42396</v>
      </c>
      <c r="E84" s="44">
        <f t="shared" si="7"/>
        <v>114.81651997291809</v>
      </c>
    </row>
    <row r="85" spans="1:5" ht="20.25" x14ac:dyDescent="0.25">
      <c r="A85" s="121" t="s">
        <v>65</v>
      </c>
      <c r="B85" s="98"/>
      <c r="C85" s="85"/>
      <c r="D85" s="85"/>
      <c r="E85" s="44"/>
    </row>
    <row r="86" spans="1:5" ht="54" x14ac:dyDescent="0.25">
      <c r="A86" s="134" t="s">
        <v>136</v>
      </c>
      <c r="B86" s="98" t="s">
        <v>64</v>
      </c>
      <c r="C86" s="52">
        <v>35362</v>
      </c>
      <c r="D86" s="52">
        <v>46627</v>
      </c>
      <c r="E86" s="53">
        <f>D86/C86*100</f>
        <v>131.85622985125275</v>
      </c>
    </row>
    <row r="87" spans="1:5" ht="20.25" x14ac:dyDescent="0.25">
      <c r="A87" s="121" t="s">
        <v>81</v>
      </c>
      <c r="B87" s="98" t="s">
        <v>64</v>
      </c>
      <c r="C87" s="52">
        <v>39495.4</v>
      </c>
      <c r="D87" s="52">
        <v>46963.8</v>
      </c>
      <c r="E87" s="53">
        <f>D87/C87*100</f>
        <v>118.90954389625121</v>
      </c>
    </row>
    <row r="88" spans="1:5" ht="20.25" x14ac:dyDescent="0.25">
      <c r="A88" s="121" t="s">
        <v>82</v>
      </c>
      <c r="B88" s="98" t="s">
        <v>64</v>
      </c>
      <c r="C88" s="52">
        <v>43442.400000000001</v>
      </c>
      <c r="D88" s="52">
        <v>50361.2</v>
      </c>
      <c r="E88" s="53">
        <f>D88/C88*100</f>
        <v>115.92637607498663</v>
      </c>
    </row>
    <row r="89" spans="1:5" ht="20.25" x14ac:dyDescent="0.25">
      <c r="A89" s="121" t="s">
        <v>83</v>
      </c>
      <c r="B89" s="98" t="s">
        <v>64</v>
      </c>
      <c r="C89" s="52">
        <v>34305.1</v>
      </c>
      <c r="D89" s="52">
        <v>38733.199999999997</v>
      </c>
      <c r="E89" s="53">
        <f>D89/C89*100</f>
        <v>112.90799327213739</v>
      </c>
    </row>
    <row r="90" spans="1:5" ht="20.25" x14ac:dyDescent="0.25">
      <c r="A90" s="121" t="s">
        <v>84</v>
      </c>
      <c r="B90" s="98" t="s">
        <v>64</v>
      </c>
      <c r="C90" s="52">
        <v>45550.5</v>
      </c>
      <c r="D90" s="52">
        <v>40002.5</v>
      </c>
      <c r="E90" s="53">
        <f>D90/C90*100</f>
        <v>87.820111744108189</v>
      </c>
    </row>
    <row r="91" spans="1:5" ht="36.75" thickBot="1" x14ac:dyDescent="0.3">
      <c r="A91" s="136" t="s">
        <v>68</v>
      </c>
      <c r="B91" s="205" t="s">
        <v>24</v>
      </c>
      <c r="C91" s="86">
        <v>0</v>
      </c>
      <c r="D91" s="86">
        <v>0</v>
      </c>
      <c r="E91" s="101" t="s">
        <v>47</v>
      </c>
    </row>
    <row r="92" spans="1:5" x14ac:dyDescent="0.25">
      <c r="A92" s="102"/>
      <c r="B92" s="102"/>
      <c r="C92" s="102"/>
      <c r="D92" s="102"/>
      <c r="E92" s="102"/>
    </row>
    <row r="93" spans="1:5" s="3" customFormat="1" x14ac:dyDescent="0.25">
      <c r="A93" s="339" t="s">
        <v>131</v>
      </c>
      <c r="B93" s="339"/>
      <c r="C93" s="339"/>
      <c r="D93" s="339"/>
      <c r="E93" s="339"/>
    </row>
    <row r="94" spans="1:5" x14ac:dyDescent="0.25">
      <c r="A94" s="165"/>
      <c r="B94" s="166"/>
      <c r="C94" s="89"/>
      <c r="D94" s="89"/>
      <c r="E94" s="167"/>
    </row>
    <row r="95" spans="1:5" x14ac:dyDescent="0.25">
      <c r="A95" s="90"/>
      <c r="B95" s="90"/>
      <c r="C95" s="90"/>
      <c r="D95" s="90"/>
      <c r="E95" s="90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165"/>
      <c r="B99" s="166"/>
      <c r="C99" s="89"/>
      <c r="D99" s="89"/>
      <c r="E99" s="167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</sheetData>
  <mergeCells count="17">
    <mergeCell ref="A58:E58"/>
    <mergeCell ref="F58:F59"/>
    <mergeCell ref="A76:E76"/>
    <mergeCell ref="A93:E93"/>
    <mergeCell ref="A13:E13"/>
    <mergeCell ref="A19:E19"/>
    <mergeCell ref="A22:E22"/>
    <mergeCell ref="A27:E27"/>
    <mergeCell ref="A34:E34"/>
    <mergeCell ref="A52:E52"/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" right="0" top="0" bottom="0" header="0.31496062992125984" footer="0.31496062992125984"/>
  <pageSetup paperSize="9" scale="83" orientation="portrait" verticalDpi="180" r:id="rId1"/>
  <rowBreaks count="2" manualBreakCount="2">
    <brk id="37" max="4" man="1"/>
    <brk id="75" max="4" man="1"/>
  </rowBreaks>
  <colBreaks count="1" manualBreakCount="1">
    <brk id="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0"/>
  <sheetViews>
    <sheetView view="pageBreakPreview" zoomScaleNormal="100" zoomScaleSheetLayoutView="100" workbookViewId="0">
      <selection activeCell="D72" sqref="D72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137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138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204" t="s">
        <v>6</v>
      </c>
      <c r="C6" s="50">
        <v>9237.9159999999993</v>
      </c>
      <c r="D6" s="50">
        <v>9228.884</v>
      </c>
      <c r="E6" s="123">
        <f>D6/C6*100</f>
        <v>99.902229030876669</v>
      </c>
      <c r="F6" s="160">
        <f>D6-C6</f>
        <v>-9.0319999999992433</v>
      </c>
    </row>
    <row r="7" spans="1:8" ht="36" customHeight="1" x14ac:dyDescent="0.25">
      <c r="A7" s="203" t="s">
        <v>7</v>
      </c>
      <c r="B7" s="71" t="s">
        <v>6</v>
      </c>
      <c r="C7" s="51">
        <v>6485.8689999999997</v>
      </c>
      <c r="D7" s="51">
        <v>7008.2340000000004</v>
      </c>
      <c r="E7" s="44">
        <f>D7/C7*100</f>
        <v>108.05389378046335</v>
      </c>
      <c r="F7" s="161">
        <f>D7-C7</f>
        <v>522.36500000000069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5106.7380000000003</v>
      </c>
      <c r="D9" s="52">
        <v>6129.2449999999999</v>
      </c>
      <c r="E9" s="53">
        <f>D9/C9*100</f>
        <v>120.02270333821707</v>
      </c>
      <c r="F9" s="25">
        <f>D9/D7*100</f>
        <v>87.457767534588598</v>
      </c>
      <c r="G9" s="6">
        <f>C9/C7*100</f>
        <v>78.736372874629453</v>
      </c>
    </row>
    <row r="10" spans="1:8" ht="37.5" customHeight="1" x14ac:dyDescent="0.25">
      <c r="A10" s="135" t="s">
        <v>87</v>
      </c>
      <c r="B10" s="98" t="s">
        <v>6</v>
      </c>
      <c r="C10" s="55">
        <v>782.75199999999995</v>
      </c>
      <c r="D10" s="55">
        <v>233.24100000000001</v>
      </c>
      <c r="E10" s="53">
        <f>D10/C10*100</f>
        <v>29.79756040227301</v>
      </c>
      <c r="F10" s="25">
        <f>D10/D7*100</f>
        <v>3.3280994898286789</v>
      </c>
      <c r="G10" s="6">
        <f>C10/C7*100</f>
        <v>12.068575544772797</v>
      </c>
      <c r="H10" s="6">
        <f>D10/C10*100</f>
        <v>29.79756040227301</v>
      </c>
    </row>
    <row r="11" spans="1:8" ht="18.75" customHeight="1" x14ac:dyDescent="0.25">
      <c r="A11" s="134" t="s">
        <v>11</v>
      </c>
      <c r="B11" s="98" t="s">
        <v>6</v>
      </c>
      <c r="C11" s="184">
        <v>96.344999999999999</v>
      </c>
      <c r="D11" s="52">
        <v>126.1962</v>
      </c>
      <c r="E11" s="53">
        <f>D11/C11*100</f>
        <v>130.98365249883233</v>
      </c>
      <c r="F11" s="25">
        <f>D11/D7*100</f>
        <v>1.8006847374103092</v>
      </c>
      <c r="G11" s="6">
        <f>C11/C7*100</f>
        <v>1.4854601596177783</v>
      </c>
    </row>
    <row r="12" spans="1:8" ht="18.75" customHeight="1" thickBot="1" x14ac:dyDescent="0.3">
      <c r="A12" s="134" t="s">
        <v>123</v>
      </c>
      <c r="B12" s="98" t="s">
        <v>6</v>
      </c>
      <c r="C12" s="184">
        <v>10.771000000000001</v>
      </c>
      <c r="D12" s="52">
        <v>12.255000000000001</v>
      </c>
      <c r="E12" s="53">
        <f>D12/C12*100</f>
        <v>113.77773651471543</v>
      </c>
      <c r="F12" s="25">
        <f>D12/D7*100</f>
        <v>0.17486573650366127</v>
      </c>
      <c r="G12" s="6">
        <f>C12/C7*100</f>
        <v>0.16606872571740197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203" t="s">
        <v>12</v>
      </c>
      <c r="B14" s="71" t="s">
        <v>6</v>
      </c>
      <c r="C14" s="51">
        <v>5106.7380000000003</v>
      </c>
      <c r="D14" s="51">
        <v>6129.2449999999999</v>
      </c>
      <c r="E14" s="162">
        <f>D14/C14*100</f>
        <v>120.02270333821707</v>
      </c>
      <c r="F14" s="137">
        <f>D14/D7*100</f>
        <v>87.457767534588598</v>
      </c>
      <c r="G14" s="137">
        <f>C14/C7*100</f>
        <v>78.736372874629453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173.298</v>
      </c>
      <c r="D15" s="180">
        <v>227.286</v>
      </c>
      <c r="E15" s="151">
        <f>D15/C15*100</f>
        <v>131.15327355191636</v>
      </c>
      <c r="F15" s="139">
        <f>D15/$D$14*100</f>
        <v>3.7082218119849997</v>
      </c>
      <c r="G15" s="139">
        <f>C15/$C$14*100</f>
        <v>3.3935165657607653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4125.5766000000003</v>
      </c>
      <c r="D16" s="181">
        <v>4939.4767000000002</v>
      </c>
      <c r="E16" s="152">
        <f>SUM(D16/C16*100)</f>
        <v>119.72815387793307</v>
      </c>
      <c r="F16" s="139">
        <f t="shared" ref="F16:F18" si="0">D16/$D$14*100</f>
        <v>80.588664672402558</v>
      </c>
      <c r="G16" s="139">
        <f t="shared" ref="G16:G18" si="1">C16/$C$14*100</f>
        <v>80.78692503903666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700.84010000000001</v>
      </c>
      <c r="D17" s="181">
        <v>871.57719999999995</v>
      </c>
      <c r="E17" s="152">
        <f>SUM(D17/C17*100)</f>
        <v>124.36177667345231</v>
      </c>
      <c r="F17" s="139">
        <f t="shared" si="0"/>
        <v>14.219976522393868</v>
      </c>
      <c r="G17" s="139">
        <f t="shared" si="1"/>
        <v>13.723831142306498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107.02330000000001</v>
      </c>
      <c r="D18" s="181">
        <v>90.905100000000004</v>
      </c>
      <c r="E18" s="152">
        <f>SUM(D18/C18*100)</f>
        <v>84.93954120271006</v>
      </c>
      <c r="F18" s="139">
        <f t="shared" si="0"/>
        <v>1.4831369932185776</v>
      </c>
      <c r="G18" s="139">
        <f t="shared" si="1"/>
        <v>2.0957272528960758</v>
      </c>
      <c r="H18" s="140"/>
    </row>
    <row r="19" spans="1:10" s="3" customFormat="1" ht="23.25" x14ac:dyDescent="0.25">
      <c r="A19" s="343" t="s">
        <v>132</v>
      </c>
      <c r="B19" s="344"/>
      <c r="C19" s="344"/>
      <c r="D19" s="344"/>
      <c r="E19" s="345"/>
      <c r="G19" s="5"/>
    </row>
    <row r="20" spans="1:10" s="3" customFormat="1" ht="37.5" customHeight="1" x14ac:dyDescent="0.25">
      <c r="A20" s="148" t="s">
        <v>74</v>
      </c>
      <c r="B20" s="130" t="s">
        <v>6</v>
      </c>
      <c r="C20" s="111">
        <v>3188.3</v>
      </c>
      <c r="D20" s="111">
        <v>1742.7</v>
      </c>
      <c r="E20" s="54">
        <f>SUM(D20/C20*100)</f>
        <v>54.659222783301445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47.7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0.25" x14ac:dyDescent="0.25">
      <c r="A23" s="70" t="s">
        <v>69</v>
      </c>
      <c r="B23" s="71" t="s">
        <v>17</v>
      </c>
      <c r="C23" s="56">
        <v>6621</v>
      </c>
      <c r="D23" s="56">
        <v>6164</v>
      </c>
      <c r="E23" s="100">
        <f>SUM(D23/C23*100)</f>
        <v>93.097719377737491</v>
      </c>
      <c r="G23" s="163"/>
    </row>
    <row r="24" spans="1:10" ht="21" thickBot="1" x14ac:dyDescent="0.3">
      <c r="A24" s="121" t="s">
        <v>70</v>
      </c>
      <c r="B24" s="71" t="s">
        <v>17</v>
      </c>
      <c r="C24" s="56">
        <v>4119</v>
      </c>
      <c r="D24" s="56">
        <v>5523</v>
      </c>
      <c r="E24" s="100">
        <f>SUM(D24/C24*100)</f>
        <v>134.08594319009467</v>
      </c>
      <c r="F24" s="22">
        <f>D24/D23*100</f>
        <v>89.600908500973404</v>
      </c>
      <c r="G24" s="164">
        <f>C24/C23*100</f>
        <v>62.211146352514724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6" x14ac:dyDescent="0.25">
      <c r="A28" s="203" t="s">
        <v>158</v>
      </c>
      <c r="B28" s="71" t="s">
        <v>6</v>
      </c>
      <c r="C28" s="43">
        <v>4180.5</v>
      </c>
      <c r="D28" s="43">
        <v>4242.7</v>
      </c>
      <c r="E28" s="44">
        <f>D28/C28*100</f>
        <v>101.48786030379139</v>
      </c>
      <c r="F28" s="157">
        <f>E28/I28</f>
        <v>100.74236678954873</v>
      </c>
      <c r="G28" s="25">
        <f>D28+D29</f>
        <v>4336.1499999999996</v>
      </c>
      <c r="H28" s="25">
        <f>G28/G29*100</f>
        <v>101.55155858451018</v>
      </c>
      <c r="I28" s="159">
        <v>1.0074000000000001</v>
      </c>
    </row>
    <row r="29" spans="1:10" ht="36" x14ac:dyDescent="0.25">
      <c r="A29" s="203" t="s">
        <v>159</v>
      </c>
      <c r="B29" s="71" t="s">
        <v>6</v>
      </c>
      <c r="C29" s="43">
        <v>89.4</v>
      </c>
      <c r="D29" s="43">
        <v>93.45</v>
      </c>
      <c r="E29" s="44">
        <f>D29/C29*100</f>
        <v>104.53020134228188</v>
      </c>
      <c r="F29" s="157">
        <f>E29/I29</f>
        <v>103.48500281386188</v>
      </c>
      <c r="G29" s="25">
        <f>C28+C29</f>
        <v>4269.8999999999996</v>
      </c>
      <c r="H29" s="103"/>
      <c r="I29" s="4">
        <v>1.0101</v>
      </c>
    </row>
    <row r="30" spans="1:10" ht="36.75" thickBot="1" x14ac:dyDescent="0.3">
      <c r="A30" s="133" t="s">
        <v>160</v>
      </c>
      <c r="B30" s="205" t="s">
        <v>6</v>
      </c>
      <c r="C30" s="58">
        <v>435.6</v>
      </c>
      <c r="D30" s="58">
        <v>498.97</v>
      </c>
      <c r="E30" s="46">
        <f>D30/C30*100</f>
        <v>114.54775022956841</v>
      </c>
      <c r="F30" s="157">
        <f>E30/I30</f>
        <v>105.12825828704884</v>
      </c>
      <c r="I30" s="4">
        <v>1.0895999999999999</v>
      </c>
    </row>
    <row r="31" spans="1:10" ht="60.75" x14ac:dyDescent="0.25">
      <c r="A31" s="92" t="s">
        <v>23</v>
      </c>
      <c r="B31" s="71" t="s">
        <v>24</v>
      </c>
      <c r="C31" s="59">
        <v>504705.6</v>
      </c>
      <c r="D31" s="59">
        <v>471159.1</v>
      </c>
      <c r="E31" s="150">
        <f>D31/C31*100</f>
        <v>93.353253857298185</v>
      </c>
      <c r="F31" s="155">
        <v>630368.80000000005</v>
      </c>
      <c r="G31" s="129">
        <v>238238.4</v>
      </c>
    </row>
    <row r="32" spans="1:10" ht="30" customHeight="1" x14ac:dyDescent="0.25">
      <c r="A32" s="93" t="s">
        <v>86</v>
      </c>
      <c r="B32" s="94" t="s">
        <v>24</v>
      </c>
      <c r="C32" s="60">
        <v>189299.5</v>
      </c>
      <c r="D32" s="60">
        <v>177369.9</v>
      </c>
      <c r="E32" s="95">
        <f>D32/C32*100</f>
        <v>93.69802878507339</v>
      </c>
      <c r="F32" s="6">
        <f>C32/C31*100</f>
        <v>37.506914922283407</v>
      </c>
      <c r="G32" s="6">
        <f>D32/D31*100</f>
        <v>37.645436541499464</v>
      </c>
      <c r="H32" s="6">
        <f>SUM(G32-F32)</f>
        <v>0.13852161921605699</v>
      </c>
    </row>
    <row r="33" spans="1:12" ht="20.25" hidden="1" x14ac:dyDescent="0.25">
      <c r="A33" s="193" t="s">
        <v>25</v>
      </c>
      <c r="B33" s="47" t="s">
        <v>4</v>
      </c>
      <c r="C33" s="48">
        <f>C32/C41*100</f>
        <v>45.725875430598542</v>
      </c>
      <c r="D33" s="48">
        <f>D32/D41*100</f>
        <v>42.201869569810505</v>
      </c>
      <c r="E33" s="49">
        <f>C33-D33</f>
        <v>3.5240058607880371</v>
      </c>
    </row>
    <row r="34" spans="1:12" x14ac:dyDescent="0.25">
      <c r="A34" s="349" t="s">
        <v>144</v>
      </c>
      <c r="B34" s="350"/>
      <c r="C34" s="350"/>
      <c r="D34" s="350"/>
      <c r="E34" s="351"/>
      <c r="F34" s="6">
        <f>D31/F31*100</f>
        <v>74.743404178633199</v>
      </c>
      <c r="G34" s="6">
        <f>D32/G31*100</f>
        <v>74.450592347833094</v>
      </c>
    </row>
    <row r="35" spans="1:12" ht="20.25" x14ac:dyDescent="0.25">
      <c r="A35" s="97" t="s">
        <v>26</v>
      </c>
      <c r="B35" s="98" t="s">
        <v>24</v>
      </c>
      <c r="C35" s="61">
        <v>109075.1</v>
      </c>
      <c r="D35" s="61">
        <v>92168.4</v>
      </c>
      <c r="E35" s="53">
        <f t="shared" ref="E35:E46" si="2">D35/C35*100</f>
        <v>84.499945450428186</v>
      </c>
      <c r="F35" s="25">
        <f>D35/D32*100</f>
        <v>51.963946532077877</v>
      </c>
      <c r="G35" s="25">
        <f>C35/C32*100</f>
        <v>57.620384628591204</v>
      </c>
      <c r="H35" s="7"/>
      <c r="I35" s="7"/>
    </row>
    <row r="36" spans="1:12" ht="20.25" x14ac:dyDescent="0.25">
      <c r="A36" s="97" t="s">
        <v>27</v>
      </c>
      <c r="B36" s="98" t="s">
        <v>28</v>
      </c>
      <c r="C36" s="61">
        <v>31421.4</v>
      </c>
      <c r="D36" s="61">
        <v>23230.6</v>
      </c>
      <c r="E36" s="53">
        <f t="shared" si="2"/>
        <v>73.932415487533959</v>
      </c>
      <c r="F36" s="25">
        <f>D36/D32*100</f>
        <v>13.097261711259915</v>
      </c>
      <c r="G36" s="25">
        <f>C36/C32*100</f>
        <v>16.598776013671458</v>
      </c>
      <c r="H36" s="7"/>
      <c r="I36" s="7"/>
    </row>
    <row r="37" spans="1:12" ht="20.25" x14ac:dyDescent="0.25">
      <c r="A37" s="97" t="s">
        <v>29</v>
      </c>
      <c r="B37" s="98" t="s">
        <v>28</v>
      </c>
      <c r="C37" s="61">
        <v>18999.8</v>
      </c>
      <c r="D37" s="61">
        <v>17436.3</v>
      </c>
      <c r="E37" s="53">
        <f t="shared" si="2"/>
        <v>91.770966010168536</v>
      </c>
      <c r="F37" s="25">
        <f>D37/D32*100</f>
        <v>9.8304729269171371</v>
      </c>
      <c r="G37" s="25">
        <f>C37/C32*100</f>
        <v>10.036899199416798</v>
      </c>
      <c r="H37" s="7"/>
      <c r="I37" s="7"/>
    </row>
    <row r="38" spans="1:12" ht="20.25" x14ac:dyDescent="0.25">
      <c r="A38" s="97" t="s">
        <v>31</v>
      </c>
      <c r="B38" s="98" t="s">
        <v>28</v>
      </c>
      <c r="C38" s="61">
        <v>6948.7</v>
      </c>
      <c r="D38" s="61">
        <v>10110.799999999999</v>
      </c>
      <c r="E38" s="53">
        <f t="shared" si="2"/>
        <v>145.50635370644869</v>
      </c>
      <c r="F38" s="25">
        <f>D38/D32*100</f>
        <v>5.7004035070212025</v>
      </c>
      <c r="G38" s="25">
        <f>C38/C32*100</f>
        <v>3.6707439797780768</v>
      </c>
      <c r="H38" s="7"/>
      <c r="I38" s="7"/>
    </row>
    <row r="39" spans="1:12" ht="40.5" x14ac:dyDescent="0.25">
      <c r="A39" s="97" t="s">
        <v>30</v>
      </c>
      <c r="B39" s="98" t="s">
        <v>28</v>
      </c>
      <c r="C39" s="61">
        <v>10664.1</v>
      </c>
      <c r="D39" s="61">
        <v>20332.2</v>
      </c>
      <c r="E39" s="53" t="s">
        <v>124</v>
      </c>
      <c r="F39" s="25">
        <f>D39/D32*100</f>
        <v>11.463162577190381</v>
      </c>
      <c r="G39" s="25">
        <f>C39/C32*100</f>
        <v>5.6334538654354605</v>
      </c>
      <c r="H39" s="7"/>
      <c r="I39" s="7"/>
    </row>
    <row r="40" spans="1:12" ht="20.25" x14ac:dyDescent="0.25">
      <c r="A40" s="97" t="s">
        <v>32</v>
      </c>
      <c r="B40" s="98" t="s">
        <v>28</v>
      </c>
      <c r="C40" s="61">
        <v>315406.09999999998</v>
      </c>
      <c r="D40" s="61">
        <v>293789.2</v>
      </c>
      <c r="E40" s="53">
        <f>D40/C40*100</f>
        <v>93.146327861128881</v>
      </c>
      <c r="F40" s="25">
        <f>D40/D31*100</f>
        <v>62.354563458500543</v>
      </c>
      <c r="G40" s="25">
        <f>C40/C31*100</f>
        <v>62.493085077716593</v>
      </c>
      <c r="H40" s="7"/>
      <c r="I40" s="7"/>
    </row>
    <row r="41" spans="1:12" ht="20.25" x14ac:dyDescent="0.25">
      <c r="A41" s="96" t="s">
        <v>33</v>
      </c>
      <c r="B41" s="71" t="s">
        <v>28</v>
      </c>
      <c r="C41" s="59">
        <v>413987.7</v>
      </c>
      <c r="D41" s="59">
        <v>420289.2</v>
      </c>
      <c r="E41" s="44">
        <f t="shared" si="2"/>
        <v>101.52214667247361</v>
      </c>
      <c r="F41" s="1"/>
      <c r="H41" s="7"/>
      <c r="I41" s="7"/>
    </row>
    <row r="42" spans="1:12" ht="20.25" x14ac:dyDescent="0.25">
      <c r="A42" s="97" t="s">
        <v>34</v>
      </c>
      <c r="B42" s="98" t="s">
        <v>28</v>
      </c>
      <c r="C42" s="61">
        <f>SUM(C43:C46)</f>
        <v>336004.10000000003</v>
      </c>
      <c r="D42" s="61">
        <f>SUM(D43:D46)</f>
        <v>329908.5</v>
      </c>
      <c r="E42" s="53">
        <f t="shared" si="2"/>
        <v>98.185855470215984</v>
      </c>
      <c r="F42" s="6">
        <f>D42/D41*100</f>
        <v>78.49559303451052</v>
      </c>
      <c r="G42" s="6">
        <f>C42/C41*100</f>
        <v>81.162821987223296</v>
      </c>
    </row>
    <row r="43" spans="1:12" ht="20.25" x14ac:dyDescent="0.25">
      <c r="A43" s="97" t="s">
        <v>35</v>
      </c>
      <c r="B43" s="98" t="s">
        <v>28</v>
      </c>
      <c r="C43" s="61">
        <v>272189.2</v>
      </c>
      <c r="D43" s="61">
        <v>262427.5</v>
      </c>
      <c r="E43" s="53">
        <f t="shared" si="2"/>
        <v>96.413634339643153</v>
      </c>
      <c r="F43" s="22">
        <f>D43/$D$41*100</f>
        <v>62.439743871600797</v>
      </c>
      <c r="G43" s="22">
        <f>C43/$C$41*100</f>
        <v>65.748136961557066</v>
      </c>
    </row>
    <row r="44" spans="1:12" ht="20.25" x14ac:dyDescent="0.25">
      <c r="A44" s="97" t="s">
        <v>36</v>
      </c>
      <c r="B44" s="98" t="s">
        <v>28</v>
      </c>
      <c r="C44" s="61">
        <v>31772.400000000001</v>
      </c>
      <c r="D44" s="61">
        <v>37676.5</v>
      </c>
      <c r="E44" s="53">
        <f t="shared" si="2"/>
        <v>118.58248039178659</v>
      </c>
      <c r="F44" s="22">
        <f>D44/$D$41*100</f>
        <v>8.9644225928241781</v>
      </c>
      <c r="G44" s="22">
        <f t="shared" ref="G44:G46" si="3">C44/$C$41*100</f>
        <v>7.6747207706895635</v>
      </c>
    </row>
    <row r="45" spans="1:12" ht="18" customHeight="1" x14ac:dyDescent="0.25">
      <c r="A45" s="97" t="s">
        <v>37</v>
      </c>
      <c r="B45" s="98" t="s">
        <v>28</v>
      </c>
      <c r="C45" s="61">
        <v>21722.1</v>
      </c>
      <c r="D45" s="61">
        <v>18433.7</v>
      </c>
      <c r="E45" s="53">
        <f t="shared" si="2"/>
        <v>84.861500499491314</v>
      </c>
      <c r="F45" s="22">
        <f>D45/$D$41*100</f>
        <v>4.3859561463868211</v>
      </c>
      <c r="G45" s="22">
        <f t="shared" si="3"/>
        <v>5.2470399482883181</v>
      </c>
      <c r="H45" s="7"/>
      <c r="I45" s="8"/>
      <c r="J45" s="9"/>
      <c r="K45" s="9"/>
      <c r="L45" s="10"/>
    </row>
    <row r="46" spans="1:12" ht="21" customHeight="1" x14ac:dyDescent="0.25">
      <c r="A46" s="97" t="s">
        <v>38</v>
      </c>
      <c r="B46" s="98" t="s">
        <v>28</v>
      </c>
      <c r="C46" s="61">
        <v>10320.4</v>
      </c>
      <c r="D46" s="61">
        <v>11370.8</v>
      </c>
      <c r="E46" s="53">
        <f t="shared" si="2"/>
        <v>110.17790008139218</v>
      </c>
      <c r="F46" s="22">
        <f t="shared" ref="F46" si="4">D46/$D$41*100</f>
        <v>2.705470423698729</v>
      </c>
      <c r="G46" s="22">
        <f t="shared" si="3"/>
        <v>2.4929243066883386</v>
      </c>
      <c r="H46" s="105"/>
      <c r="I46" s="105"/>
    </row>
    <row r="47" spans="1:12" ht="36" x14ac:dyDescent="0.25">
      <c r="A47" s="126" t="s">
        <v>39</v>
      </c>
      <c r="B47" s="71" t="s">
        <v>4</v>
      </c>
      <c r="C47" s="51">
        <f>C42/C41*100</f>
        <v>81.162821987223296</v>
      </c>
      <c r="D47" s="51">
        <f>D42/D41*100</f>
        <v>78.49559303451052</v>
      </c>
      <c r="E47" s="99" t="s">
        <v>145</v>
      </c>
      <c r="F47" s="27">
        <f>D47-C47</f>
        <v>-2.6672289527127759</v>
      </c>
      <c r="G47" s="106">
        <f>C42/C41*100</f>
        <v>81.162821987223296</v>
      </c>
      <c r="H47" s="107">
        <f>D42/D41*100</f>
        <v>78.49559303451052</v>
      </c>
      <c r="I47" s="105"/>
    </row>
    <row r="48" spans="1:12" ht="36" x14ac:dyDescent="0.25">
      <c r="A48" s="126" t="s">
        <v>40</v>
      </c>
      <c r="B48" s="71" t="s">
        <v>4</v>
      </c>
      <c r="C48" s="62">
        <f>C43/C41*100</f>
        <v>65.748136961557066</v>
      </c>
      <c r="D48" s="62">
        <f>D43/D41*100</f>
        <v>62.439743871600797</v>
      </c>
      <c r="E48" s="99" t="s">
        <v>146</v>
      </c>
      <c r="F48" s="27">
        <f t="shared" ref="F48:F51" si="5">D48-C48</f>
        <v>-3.3083930899562688</v>
      </c>
      <c r="G48" s="108">
        <f>C43/C41*100</f>
        <v>65.748136961557066</v>
      </c>
      <c r="H48" s="107">
        <f>D43/D41*100</f>
        <v>62.439743871600797</v>
      </c>
      <c r="I48" s="105"/>
    </row>
    <row r="49" spans="1:11" ht="36" x14ac:dyDescent="0.25">
      <c r="A49" s="126" t="s">
        <v>41</v>
      </c>
      <c r="B49" s="71" t="s">
        <v>4</v>
      </c>
      <c r="C49" s="62">
        <f>C44/C41*100</f>
        <v>7.6747207706895635</v>
      </c>
      <c r="D49" s="62">
        <f>D44/D41*100</f>
        <v>8.9644225928241781</v>
      </c>
      <c r="E49" s="99" t="s">
        <v>147</v>
      </c>
      <c r="F49" s="27">
        <f>D49-C49</f>
        <v>1.2897018221346146</v>
      </c>
      <c r="G49" s="108">
        <f>C44/C41*100</f>
        <v>7.6747207706895635</v>
      </c>
      <c r="H49" s="107">
        <f>D44/D41*100</f>
        <v>8.9644225928241781</v>
      </c>
      <c r="I49" s="105"/>
    </row>
    <row r="50" spans="1:11" ht="34.5" customHeight="1" x14ac:dyDescent="0.25">
      <c r="A50" s="126" t="s">
        <v>42</v>
      </c>
      <c r="B50" s="127" t="s">
        <v>4</v>
      </c>
      <c r="C50" s="63">
        <f>C45/C41*100</f>
        <v>5.2470399482883181</v>
      </c>
      <c r="D50" s="63">
        <f>D45/D41*100</f>
        <v>4.3859561463868211</v>
      </c>
      <c r="E50" s="99" t="s">
        <v>149</v>
      </c>
      <c r="F50" s="27">
        <f t="shared" si="5"/>
        <v>-0.86108380190149703</v>
      </c>
      <c r="G50" s="108">
        <f>C45/C41*100</f>
        <v>5.2470399482883181</v>
      </c>
      <c r="H50" s="107">
        <f>D45/D41*100</f>
        <v>4.3859561463868211</v>
      </c>
      <c r="I50" s="105"/>
    </row>
    <row r="51" spans="1:11" ht="36.75" thickBot="1" x14ac:dyDescent="0.3">
      <c r="A51" s="128" t="s">
        <v>43</v>
      </c>
      <c r="B51" s="205" t="s">
        <v>4</v>
      </c>
      <c r="C51" s="64">
        <f>C46/C41*100</f>
        <v>2.4929243066883386</v>
      </c>
      <c r="D51" s="64">
        <f>D46/D41*100</f>
        <v>2.705470423698729</v>
      </c>
      <c r="E51" s="99" t="s">
        <v>148</v>
      </c>
      <c r="F51" s="27">
        <f t="shared" si="5"/>
        <v>0.21254611701039039</v>
      </c>
      <c r="G51" s="106">
        <f>C46/C41*100</f>
        <v>2.4929243066883386</v>
      </c>
      <c r="H51" s="109">
        <f>D46/D41*100</f>
        <v>2.705470423698729</v>
      </c>
      <c r="I51" s="110"/>
      <c r="J51" s="12"/>
      <c r="K51" s="13"/>
    </row>
    <row r="52" spans="1:11" x14ac:dyDescent="0.25">
      <c r="A52" s="333" t="s">
        <v>150</v>
      </c>
      <c r="B52" s="330"/>
      <c r="C52" s="330"/>
      <c r="D52" s="330"/>
      <c r="E52" s="334"/>
    </row>
    <row r="53" spans="1:11" ht="40.5" x14ac:dyDescent="0.25">
      <c r="A53" s="203" t="s">
        <v>151</v>
      </c>
      <c r="B53" s="141" t="s">
        <v>24</v>
      </c>
      <c r="C53" s="65">
        <v>106278</v>
      </c>
      <c r="D53" s="65">
        <v>223452</v>
      </c>
      <c r="E53" s="95" t="s">
        <v>152</v>
      </c>
      <c r="F53" s="42"/>
      <c r="G53" s="14"/>
    </row>
    <row r="54" spans="1:11" ht="20.25" x14ac:dyDescent="0.3">
      <c r="A54" s="142" t="s">
        <v>45</v>
      </c>
      <c r="B54" s="98" t="s">
        <v>24</v>
      </c>
      <c r="C54" s="66">
        <f>C53-C55</f>
        <v>162129</v>
      </c>
      <c r="D54" s="66">
        <v>245336</v>
      </c>
      <c r="E54" s="143">
        <f>D54/C54*100</f>
        <v>151.32147857570206</v>
      </c>
      <c r="F54" s="11"/>
      <c r="G54" s="14"/>
      <c r="H54" s="14"/>
    </row>
    <row r="55" spans="1:11" ht="20.25" x14ac:dyDescent="0.3">
      <c r="A55" s="144" t="s">
        <v>46</v>
      </c>
      <c r="B55" s="98" t="s">
        <v>24</v>
      </c>
      <c r="C55" s="66">
        <v>-55851</v>
      </c>
      <c r="D55" s="66">
        <f>D53-D54</f>
        <v>-21884</v>
      </c>
      <c r="E55" s="145" t="s">
        <v>47</v>
      </c>
      <c r="F55" s="11">
        <f>D53-D55</f>
        <v>245336</v>
      </c>
      <c r="G55" s="11">
        <f>C53-C55</f>
        <v>162129</v>
      </c>
      <c r="H55" s="11"/>
    </row>
    <row r="56" spans="1:11" ht="22.5" customHeight="1" x14ac:dyDescent="0.25">
      <c r="A56" s="121" t="s">
        <v>48</v>
      </c>
      <c r="B56" s="98" t="s">
        <v>4</v>
      </c>
      <c r="C56" s="67">
        <v>47.4</v>
      </c>
      <c r="D56" s="67">
        <v>31.6</v>
      </c>
      <c r="E56" s="146" t="s">
        <v>153</v>
      </c>
      <c r="F56" s="22">
        <f>D56-C56</f>
        <v>-15.799999999999997</v>
      </c>
    </row>
    <row r="57" spans="1:11" ht="21.75" customHeight="1" thickBot="1" x14ac:dyDescent="0.3">
      <c r="A57" s="147" t="s">
        <v>49</v>
      </c>
      <c r="B57" s="131" t="s">
        <v>4</v>
      </c>
      <c r="C57" s="68">
        <v>28.2</v>
      </c>
      <c r="D57" s="68">
        <v>25.8</v>
      </c>
      <c r="E57" s="146" t="s">
        <v>154</v>
      </c>
      <c r="F57" s="22">
        <f>D57-C57</f>
        <v>-2.3999999999999986</v>
      </c>
      <c r="G57" s="11"/>
    </row>
    <row r="58" spans="1:11" x14ac:dyDescent="0.25">
      <c r="A58" s="333" t="s">
        <v>50</v>
      </c>
      <c r="B58" s="330"/>
      <c r="C58" s="330"/>
      <c r="D58" s="330"/>
      <c r="E58" s="334"/>
      <c r="F58" s="335" t="s">
        <v>130</v>
      </c>
      <c r="G58" s="158" t="s">
        <v>89</v>
      </c>
    </row>
    <row r="59" spans="1:11" ht="47.25" x14ac:dyDescent="0.25">
      <c r="A59" s="117"/>
      <c r="B59" s="118"/>
      <c r="C59" s="71" t="s">
        <v>93</v>
      </c>
      <c r="D59" s="71" t="s">
        <v>92</v>
      </c>
      <c r="E59" s="119"/>
      <c r="F59" s="335"/>
      <c r="G59" s="158"/>
    </row>
    <row r="60" spans="1:11" ht="20.25" x14ac:dyDescent="0.25">
      <c r="A60" s="120" t="s">
        <v>51</v>
      </c>
      <c r="B60" s="71" t="s">
        <v>52</v>
      </c>
      <c r="C60" s="56">
        <v>96607</v>
      </c>
      <c r="D60" s="56">
        <v>95852</v>
      </c>
      <c r="E60" s="44">
        <f>D60/C60*100</f>
        <v>99.218483132692242</v>
      </c>
      <c r="F60" s="158">
        <v>95852</v>
      </c>
      <c r="G60" s="158">
        <f>F60+D66+D69</f>
        <v>95550</v>
      </c>
    </row>
    <row r="61" spans="1:11" ht="20.25" x14ac:dyDescent="0.25">
      <c r="A61" s="121" t="s">
        <v>53</v>
      </c>
      <c r="B61" s="98" t="s">
        <v>52</v>
      </c>
      <c r="C61" s="57">
        <v>59225</v>
      </c>
      <c r="D61" s="57">
        <v>59272</v>
      </c>
      <c r="E61" s="53">
        <f>D61/C61*100</f>
        <v>100.0793583790629</v>
      </c>
      <c r="F61" s="158">
        <v>59225</v>
      </c>
      <c r="G61" s="158"/>
    </row>
    <row r="62" spans="1:11" ht="20.25" x14ac:dyDescent="0.25">
      <c r="A62" s="121" t="s">
        <v>54</v>
      </c>
      <c r="B62" s="98" t="s">
        <v>52</v>
      </c>
      <c r="C62" s="57">
        <v>19584</v>
      </c>
      <c r="D62" s="57">
        <v>19565</v>
      </c>
      <c r="E62" s="53">
        <f>D62/C62*100</f>
        <v>99.902982026143789</v>
      </c>
      <c r="F62" s="158">
        <v>19584</v>
      </c>
      <c r="G62" s="158"/>
    </row>
    <row r="63" spans="1:11" ht="20.25" x14ac:dyDescent="0.25">
      <c r="A63" s="121" t="s">
        <v>55</v>
      </c>
      <c r="B63" s="98" t="s">
        <v>52</v>
      </c>
      <c r="C63" s="57">
        <v>17798</v>
      </c>
      <c r="D63" s="57">
        <v>17323</v>
      </c>
      <c r="E63" s="53">
        <f>D63/C63*100</f>
        <v>97.331160804584783</v>
      </c>
      <c r="F63" s="158">
        <v>17798</v>
      </c>
      <c r="G63" s="158"/>
    </row>
    <row r="64" spans="1:11" ht="20.25" x14ac:dyDescent="0.25">
      <c r="A64" s="70" t="s">
        <v>142</v>
      </c>
      <c r="B64" s="71" t="s">
        <v>52</v>
      </c>
      <c r="C64" s="69">
        <v>110</v>
      </c>
      <c r="D64" s="69">
        <v>98</v>
      </c>
      <c r="E64" s="44">
        <f t="shared" ref="E64:E66" si="6">D64/C64*100</f>
        <v>89.090909090909093</v>
      </c>
      <c r="F64" s="1">
        <f>D64-C64</f>
        <v>-12</v>
      </c>
    </row>
    <row r="65" spans="1:9" ht="20.25" x14ac:dyDescent="0.25">
      <c r="A65" s="70" t="s">
        <v>143</v>
      </c>
      <c r="B65" s="72" t="s">
        <v>52</v>
      </c>
      <c r="C65" s="69">
        <v>239</v>
      </c>
      <c r="D65" s="69">
        <v>190</v>
      </c>
      <c r="E65" s="44">
        <f t="shared" si="6"/>
        <v>79.497907949790786</v>
      </c>
      <c r="F65" s="1">
        <f>D65-C65</f>
        <v>-49</v>
      </c>
    </row>
    <row r="66" spans="1:9" ht="20.25" x14ac:dyDescent="0.25">
      <c r="A66" s="70" t="s">
        <v>73</v>
      </c>
      <c r="B66" s="72" t="s">
        <v>52</v>
      </c>
      <c r="C66" s="69">
        <f>C64-C65</f>
        <v>-129</v>
      </c>
      <c r="D66" s="69">
        <f>D64-D65</f>
        <v>-92</v>
      </c>
      <c r="E66" s="44">
        <f t="shared" si="6"/>
        <v>71.31782945736434</v>
      </c>
      <c r="F66" s="1">
        <f>D66-C66</f>
        <v>37</v>
      </c>
    </row>
    <row r="67" spans="1:9" ht="20.25" x14ac:dyDescent="0.25">
      <c r="A67" s="70" t="s">
        <v>155</v>
      </c>
      <c r="B67" s="71" t="s">
        <v>52</v>
      </c>
      <c r="C67" s="69">
        <v>3106</v>
      </c>
      <c r="D67" s="69">
        <v>2891</v>
      </c>
      <c r="E67" s="44">
        <f>D67/C67*100</f>
        <v>93.07791371538957</v>
      </c>
      <c r="F67" s="4">
        <f>D67-C67</f>
        <v>-215</v>
      </c>
    </row>
    <row r="68" spans="1:9" ht="20.25" x14ac:dyDescent="0.25">
      <c r="A68" s="70" t="s">
        <v>156</v>
      </c>
      <c r="B68" s="72" t="s">
        <v>52</v>
      </c>
      <c r="C68" s="69">
        <v>3082</v>
      </c>
      <c r="D68" s="69">
        <v>3101</v>
      </c>
      <c r="E68" s="44">
        <f>D68/C68*100</f>
        <v>100.61648280337442</v>
      </c>
      <c r="F68" s="11">
        <f>D68-C68</f>
        <v>19</v>
      </c>
      <c r="G68" s="11"/>
    </row>
    <row r="69" spans="1:9" ht="36.75" thickBot="1" x14ac:dyDescent="0.3">
      <c r="A69" s="195" t="s">
        <v>157</v>
      </c>
      <c r="B69" s="74" t="s">
        <v>52</v>
      </c>
      <c r="C69" s="75">
        <f>C67-C68</f>
        <v>24</v>
      </c>
      <c r="D69" s="75">
        <f>D67-D68</f>
        <v>-210</v>
      </c>
      <c r="E69" s="76" t="s">
        <v>47</v>
      </c>
      <c r="F69" s="11">
        <f>D60+D66+D69</f>
        <v>95550</v>
      </c>
      <c r="G69" s="7"/>
      <c r="H69" s="7"/>
      <c r="I69" s="7"/>
    </row>
    <row r="70" spans="1:9" ht="40.5" x14ac:dyDescent="0.25">
      <c r="A70" s="122" t="s">
        <v>57</v>
      </c>
      <c r="B70" s="204" t="s">
        <v>52</v>
      </c>
      <c r="C70" s="77">
        <v>244</v>
      </c>
      <c r="D70" s="77">
        <v>194</v>
      </c>
      <c r="E70" s="123">
        <f>D70/C70*100</f>
        <v>79.508196721311478</v>
      </c>
      <c r="F70" s="153"/>
      <c r="G70" s="7"/>
      <c r="H70" s="16"/>
      <c r="I70" s="7"/>
    </row>
    <row r="71" spans="1:9" ht="20.25" x14ac:dyDescent="0.25">
      <c r="A71" s="97" t="s">
        <v>58</v>
      </c>
      <c r="B71" s="98" t="s">
        <v>52</v>
      </c>
      <c r="C71" s="78">
        <v>20233</v>
      </c>
      <c r="D71" s="78">
        <v>15665</v>
      </c>
      <c r="E71" s="53">
        <f>D71/C71*100</f>
        <v>77.423021796075716</v>
      </c>
      <c r="F71" s="153"/>
      <c r="G71" s="7"/>
      <c r="H71" s="17"/>
      <c r="I71" s="7"/>
    </row>
    <row r="72" spans="1:9" ht="20.25" x14ac:dyDescent="0.25">
      <c r="A72" s="92" t="s">
        <v>59</v>
      </c>
      <c r="B72" s="71" t="s">
        <v>4</v>
      </c>
      <c r="C72" s="79">
        <v>0.48</v>
      </c>
      <c r="D72" s="79">
        <v>0.39</v>
      </c>
      <c r="E72" s="80" t="s">
        <v>140</v>
      </c>
      <c r="F72" s="154">
        <f>D72-C72</f>
        <v>-8.9999999999999969E-2</v>
      </c>
      <c r="G72" s="7"/>
      <c r="H72" s="7"/>
      <c r="I72" s="7"/>
    </row>
    <row r="73" spans="1:9" ht="20.25" x14ac:dyDescent="0.25">
      <c r="A73" s="97" t="s">
        <v>60</v>
      </c>
      <c r="B73" s="98" t="s">
        <v>4</v>
      </c>
      <c r="C73" s="81">
        <v>1.07</v>
      </c>
      <c r="D73" s="81">
        <v>0.82</v>
      </c>
      <c r="E73" s="80" t="s">
        <v>141</v>
      </c>
      <c r="F73" s="154">
        <f>D73-C73</f>
        <v>-0.25000000000000011</v>
      </c>
    </row>
    <row r="74" spans="1:9" ht="36" x14ac:dyDescent="0.25">
      <c r="A74" s="203" t="s">
        <v>67</v>
      </c>
      <c r="B74" s="71" t="s">
        <v>61</v>
      </c>
      <c r="C74" s="82">
        <v>0.5</v>
      </c>
      <c r="D74" s="82">
        <v>0.4</v>
      </c>
      <c r="E74" s="44">
        <f>D74/C74*100</f>
        <v>80</v>
      </c>
    </row>
    <row r="75" spans="1:9" ht="21" thickBot="1" x14ac:dyDescent="0.3">
      <c r="A75" s="124" t="s">
        <v>62</v>
      </c>
      <c r="B75" s="125" t="s">
        <v>61</v>
      </c>
      <c r="C75" s="83">
        <v>0.5</v>
      </c>
      <c r="D75" s="83">
        <v>0.4</v>
      </c>
      <c r="E75" s="84">
        <f>D75/C75*100</f>
        <v>80</v>
      </c>
    </row>
    <row r="76" spans="1:9" x14ac:dyDescent="0.25">
      <c r="A76" s="336" t="s">
        <v>139</v>
      </c>
      <c r="B76" s="337"/>
      <c r="C76" s="337"/>
      <c r="D76" s="337"/>
      <c r="E76" s="338"/>
    </row>
    <row r="77" spans="1:9" ht="54" x14ac:dyDescent="0.25">
      <c r="A77" s="203" t="s">
        <v>98</v>
      </c>
      <c r="B77" s="71" t="s">
        <v>52</v>
      </c>
      <c r="C77" s="56">
        <v>16029</v>
      </c>
      <c r="D77" s="56">
        <v>15391</v>
      </c>
      <c r="E77" s="44">
        <f>D77/C77*100</f>
        <v>96.019714267889455</v>
      </c>
      <c r="G77" s="5"/>
    </row>
    <row r="78" spans="1:9" ht="20.25" x14ac:dyDescent="0.25">
      <c r="A78" s="121" t="s">
        <v>63</v>
      </c>
      <c r="B78" s="98"/>
      <c r="C78" s="156"/>
      <c r="D78" s="61"/>
      <c r="E78" s="53"/>
    </row>
    <row r="79" spans="1:9" ht="51.75" x14ac:dyDescent="0.25">
      <c r="A79" s="134" t="s">
        <v>135</v>
      </c>
      <c r="B79" s="98" t="s">
        <v>52</v>
      </c>
      <c r="C79" s="61">
        <v>223</v>
      </c>
      <c r="D79" s="61">
        <v>272</v>
      </c>
      <c r="E79" s="53">
        <f t="shared" ref="E79:E84" si="7">D79/C79*100</f>
        <v>121.97309417040358</v>
      </c>
    </row>
    <row r="80" spans="1:9" ht="20.25" x14ac:dyDescent="0.25">
      <c r="A80" s="121" t="s">
        <v>81</v>
      </c>
      <c r="B80" s="98" t="s">
        <v>52</v>
      </c>
      <c r="C80" s="61">
        <v>7376</v>
      </c>
      <c r="D80" s="61">
        <v>7100</v>
      </c>
      <c r="E80" s="53">
        <f t="shared" si="7"/>
        <v>96.258134490238618</v>
      </c>
    </row>
    <row r="81" spans="1:5" ht="20.25" x14ac:dyDescent="0.25">
      <c r="A81" s="121" t="s">
        <v>82</v>
      </c>
      <c r="B81" s="98" t="s">
        <v>52</v>
      </c>
      <c r="C81" s="61">
        <v>1264</v>
      </c>
      <c r="D81" s="61">
        <v>1215</v>
      </c>
      <c r="E81" s="53">
        <f t="shared" si="7"/>
        <v>96.12341772151899</v>
      </c>
    </row>
    <row r="82" spans="1:5" ht="20.25" x14ac:dyDescent="0.25">
      <c r="A82" s="121" t="s">
        <v>83</v>
      </c>
      <c r="B82" s="98" t="s">
        <v>52</v>
      </c>
      <c r="C82" s="61">
        <v>776</v>
      </c>
      <c r="D82" s="61">
        <v>781</v>
      </c>
      <c r="E82" s="53">
        <f t="shared" si="7"/>
        <v>100.64432989690721</v>
      </c>
    </row>
    <row r="83" spans="1:5" ht="20.25" x14ac:dyDescent="0.25">
      <c r="A83" s="121" t="s">
        <v>84</v>
      </c>
      <c r="B83" s="98" t="s">
        <v>52</v>
      </c>
      <c r="C83" s="61">
        <v>185</v>
      </c>
      <c r="D83" s="61">
        <v>157</v>
      </c>
      <c r="E83" s="53">
        <f t="shared" si="7"/>
        <v>84.86486486486487</v>
      </c>
    </row>
    <row r="84" spans="1:5" ht="36" x14ac:dyDescent="0.25">
      <c r="A84" s="203" t="s">
        <v>110</v>
      </c>
      <c r="B84" s="71" t="s">
        <v>64</v>
      </c>
      <c r="C84" s="56">
        <v>36113</v>
      </c>
      <c r="D84" s="56">
        <v>42201</v>
      </c>
      <c r="E84" s="44">
        <f t="shared" si="7"/>
        <v>116.85819510979425</v>
      </c>
    </row>
    <row r="85" spans="1:5" ht="20.25" x14ac:dyDescent="0.25">
      <c r="A85" s="121" t="s">
        <v>65</v>
      </c>
      <c r="B85" s="98"/>
      <c r="C85" s="85"/>
      <c r="D85" s="85"/>
      <c r="E85" s="44"/>
    </row>
    <row r="86" spans="1:5" ht="54" x14ac:dyDescent="0.25">
      <c r="A86" s="134" t="s">
        <v>136</v>
      </c>
      <c r="B86" s="98" t="s">
        <v>64</v>
      </c>
      <c r="C86" s="52">
        <v>36455</v>
      </c>
      <c r="D86" s="52">
        <v>43925</v>
      </c>
      <c r="E86" s="53">
        <f>D86/C86*100</f>
        <v>120.49101632149227</v>
      </c>
    </row>
    <row r="87" spans="1:5" ht="20.25" x14ac:dyDescent="0.25">
      <c r="A87" s="121" t="s">
        <v>81</v>
      </c>
      <c r="B87" s="98" t="s">
        <v>64</v>
      </c>
      <c r="C87" s="52">
        <v>38763</v>
      </c>
      <c r="D87" s="52">
        <v>46585.1</v>
      </c>
      <c r="E87" s="53">
        <f>D87/C87*100</f>
        <v>120.17929468823363</v>
      </c>
    </row>
    <row r="88" spans="1:5" ht="20.25" x14ac:dyDescent="0.25">
      <c r="A88" s="121" t="s">
        <v>82</v>
      </c>
      <c r="B88" s="98" t="s">
        <v>64</v>
      </c>
      <c r="C88" s="52">
        <v>43306.3</v>
      </c>
      <c r="D88" s="52">
        <v>49889.599999999999</v>
      </c>
      <c r="E88" s="53">
        <f>D88/C88*100</f>
        <v>115.20171430022883</v>
      </c>
    </row>
    <row r="89" spans="1:5" ht="20.25" x14ac:dyDescent="0.25">
      <c r="A89" s="121" t="s">
        <v>83</v>
      </c>
      <c r="B89" s="98" t="s">
        <v>64</v>
      </c>
      <c r="C89" s="52">
        <v>32537.7</v>
      </c>
      <c r="D89" s="52">
        <v>36111.699999999997</v>
      </c>
      <c r="E89" s="53">
        <f>D89/C89*100</f>
        <v>110.98418142646835</v>
      </c>
    </row>
    <row r="90" spans="1:5" ht="20.25" x14ac:dyDescent="0.25">
      <c r="A90" s="121" t="s">
        <v>84</v>
      </c>
      <c r="B90" s="98" t="s">
        <v>64</v>
      </c>
      <c r="C90" s="52">
        <v>41042.400000000001</v>
      </c>
      <c r="D90" s="52">
        <v>42443.9</v>
      </c>
      <c r="E90" s="53">
        <f>D90/C90*100</f>
        <v>103.41476132000078</v>
      </c>
    </row>
    <row r="91" spans="1:5" ht="36.75" thickBot="1" x14ac:dyDescent="0.3">
      <c r="A91" s="136" t="s">
        <v>68</v>
      </c>
      <c r="B91" s="205" t="s">
        <v>24</v>
      </c>
      <c r="C91" s="86">
        <v>0</v>
      </c>
      <c r="D91" s="86">
        <v>0</v>
      </c>
      <c r="E91" s="101" t="s">
        <v>47</v>
      </c>
    </row>
    <row r="92" spans="1:5" x14ac:dyDescent="0.25">
      <c r="A92" s="102"/>
      <c r="B92" s="102"/>
      <c r="C92" s="102"/>
      <c r="D92" s="102"/>
      <c r="E92" s="102"/>
    </row>
    <row r="93" spans="1:5" s="3" customFormat="1" x14ac:dyDescent="0.25">
      <c r="A93" s="339" t="s">
        <v>161</v>
      </c>
      <c r="B93" s="339"/>
      <c r="C93" s="339"/>
      <c r="D93" s="339"/>
      <c r="E93" s="339"/>
    </row>
    <row r="94" spans="1:5" x14ac:dyDescent="0.25">
      <c r="A94" s="165"/>
      <c r="B94" s="166"/>
      <c r="C94" s="89"/>
      <c r="D94" s="89"/>
      <c r="E94" s="167"/>
    </row>
    <row r="95" spans="1:5" x14ac:dyDescent="0.25">
      <c r="A95" s="90"/>
      <c r="B95" s="90"/>
      <c r="C95" s="90"/>
      <c r="D95" s="90"/>
      <c r="E95" s="90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165"/>
      <c r="B99" s="166"/>
      <c r="C99" s="89"/>
      <c r="D99" s="89"/>
      <c r="E99" s="167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</sheetData>
  <mergeCells count="17">
    <mergeCell ref="A58:E58"/>
    <mergeCell ref="F58:F59"/>
    <mergeCell ref="A76:E76"/>
    <mergeCell ref="A93:E93"/>
    <mergeCell ref="A13:E13"/>
    <mergeCell ref="A19:E19"/>
    <mergeCell ref="A22:E22"/>
    <mergeCell ref="A27:E27"/>
    <mergeCell ref="A34:E34"/>
    <mergeCell ref="A52:E52"/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" right="0" top="0" bottom="0" header="0.31496062992125984" footer="0.31496062992125984"/>
  <pageSetup paperSize="9" scale="83" orientation="portrait" verticalDpi="180" r:id="rId1"/>
  <rowBreaks count="2" manualBreakCount="2">
    <brk id="37" max="4" man="1"/>
    <brk id="75" max="4" man="1"/>
  </rowBreaks>
  <colBreaks count="1" manualBreakCount="1">
    <brk id="5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0"/>
  <sheetViews>
    <sheetView view="pageBreakPreview" topLeftCell="A15" zoomScaleNormal="100" zoomScaleSheetLayoutView="100" workbookViewId="0">
      <selection activeCell="C28" sqref="C28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137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138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189" t="s">
        <v>6</v>
      </c>
      <c r="C6" s="50">
        <v>9237.9159999999993</v>
      </c>
      <c r="D6" s="50">
        <v>9228.884</v>
      </c>
      <c r="E6" s="123">
        <f>D6/C6*100</f>
        <v>99.902229030876669</v>
      </c>
      <c r="F6" s="160">
        <f>D6-C6</f>
        <v>-9.0319999999992433</v>
      </c>
    </row>
    <row r="7" spans="1:8" ht="36" customHeight="1" x14ac:dyDescent="0.25">
      <c r="A7" s="188" t="s">
        <v>7</v>
      </c>
      <c r="B7" s="71" t="s">
        <v>6</v>
      </c>
      <c r="C7" s="51">
        <v>6485.8689999999997</v>
      </c>
      <c r="D7" s="51">
        <v>7008.2340000000004</v>
      </c>
      <c r="E7" s="44">
        <f>D7/C7*100</f>
        <v>108.05389378046335</v>
      </c>
      <c r="F7" s="161">
        <f>D7-C7</f>
        <v>522.36500000000069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5106.7380000000003</v>
      </c>
      <c r="D9" s="52">
        <v>6129.2449999999999</v>
      </c>
      <c r="E9" s="53">
        <f>D9/C9*100</f>
        <v>120.02270333821707</v>
      </c>
      <c r="F9" s="25">
        <f>D9/D7*100</f>
        <v>87.457767534588598</v>
      </c>
      <c r="G9" s="6">
        <f>C9/C7*100</f>
        <v>78.736372874629453</v>
      </c>
    </row>
    <row r="10" spans="1:8" ht="37.5" customHeight="1" x14ac:dyDescent="0.25">
      <c r="A10" s="135" t="s">
        <v>87</v>
      </c>
      <c r="B10" s="98" t="s">
        <v>6</v>
      </c>
      <c r="C10" s="55">
        <v>782.75199999999995</v>
      </c>
      <c r="D10" s="55">
        <v>233.24100000000001</v>
      </c>
      <c r="E10" s="53">
        <f>D10/C10*100</f>
        <v>29.79756040227301</v>
      </c>
      <c r="F10" s="25">
        <f>D10/D7*100</f>
        <v>3.3280994898286789</v>
      </c>
      <c r="G10" s="6">
        <f>C10/C7*100</f>
        <v>12.068575544772797</v>
      </c>
      <c r="H10" s="6">
        <f>D10/C10*100</f>
        <v>29.79756040227301</v>
      </c>
    </row>
    <row r="11" spans="1:8" ht="18.75" customHeight="1" x14ac:dyDescent="0.25">
      <c r="A11" s="134" t="s">
        <v>11</v>
      </c>
      <c r="B11" s="98" t="s">
        <v>6</v>
      </c>
      <c r="C11" s="184">
        <v>96.344999999999999</v>
      </c>
      <c r="D11" s="52">
        <v>126.1962</v>
      </c>
      <c r="E11" s="53">
        <f>D11/C11*100</f>
        <v>130.98365249883233</v>
      </c>
      <c r="F11" s="25">
        <f>D11/D7*100</f>
        <v>1.8006847374103092</v>
      </c>
      <c r="G11" s="6">
        <f>C11/C7*100</f>
        <v>1.4854601596177783</v>
      </c>
    </row>
    <row r="12" spans="1:8" ht="18.75" customHeight="1" thickBot="1" x14ac:dyDescent="0.3">
      <c r="A12" s="134" t="s">
        <v>123</v>
      </c>
      <c r="B12" s="98" t="s">
        <v>6</v>
      </c>
      <c r="C12" s="184">
        <v>10.771000000000001</v>
      </c>
      <c r="D12" s="52">
        <v>12.255000000000001</v>
      </c>
      <c r="E12" s="53">
        <f>D12/C12*100</f>
        <v>113.77773651471543</v>
      </c>
      <c r="F12" s="25">
        <f>D12/D7*100</f>
        <v>0.17486573650366127</v>
      </c>
      <c r="G12" s="6">
        <f>C12/C7*100</f>
        <v>0.16606872571740197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188" t="s">
        <v>12</v>
      </c>
      <c r="B14" s="71" t="s">
        <v>6</v>
      </c>
      <c r="C14" s="51">
        <v>5106.7380000000003</v>
      </c>
      <c r="D14" s="51">
        <v>6129.2449999999999</v>
      </c>
      <c r="E14" s="162">
        <f>D14/C14*100</f>
        <v>120.02270333821707</v>
      </c>
      <c r="F14" s="137">
        <f>D14/D7*100</f>
        <v>87.457767534588598</v>
      </c>
      <c r="G14" s="137">
        <f>C14/C7*100</f>
        <v>78.736372874629453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173.298</v>
      </c>
      <c r="D15" s="180">
        <v>227.286</v>
      </c>
      <c r="E15" s="151">
        <f>D15/C15*100</f>
        <v>131.15327355191636</v>
      </c>
      <c r="F15" s="139">
        <f>D15/$D$14*100</f>
        <v>3.7082218119849997</v>
      </c>
      <c r="G15" s="139">
        <f>C15/$C$14*100</f>
        <v>3.3935165657607653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4125.5766000000003</v>
      </c>
      <c r="D16" s="181">
        <v>4939.4767000000002</v>
      </c>
      <c r="E16" s="152">
        <f>SUM(D16/C16*100)</f>
        <v>119.72815387793307</v>
      </c>
      <c r="F16" s="139">
        <f t="shared" ref="F16:F18" si="0">D16/$D$14*100</f>
        <v>80.588664672402558</v>
      </c>
      <c r="G16" s="139">
        <f t="shared" ref="G16:G18" si="1">C16/$C$14*100</f>
        <v>80.78692503903666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700.84010000000001</v>
      </c>
      <c r="D17" s="181">
        <v>871.57719999999995</v>
      </c>
      <c r="E17" s="152">
        <f>SUM(D17/C17*100)</f>
        <v>124.36177667345231</v>
      </c>
      <c r="F17" s="139">
        <f t="shared" si="0"/>
        <v>14.219976522393868</v>
      </c>
      <c r="G17" s="139">
        <f t="shared" si="1"/>
        <v>13.723831142306498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107.02330000000001</v>
      </c>
      <c r="D18" s="181">
        <v>90.905100000000004</v>
      </c>
      <c r="E18" s="152">
        <f>SUM(D18/C18*100)</f>
        <v>84.93954120271006</v>
      </c>
      <c r="F18" s="139">
        <f t="shared" si="0"/>
        <v>1.4831369932185776</v>
      </c>
      <c r="G18" s="139">
        <f t="shared" si="1"/>
        <v>2.0957272528960758</v>
      </c>
      <c r="H18" s="140"/>
    </row>
    <row r="19" spans="1:10" s="3" customFormat="1" ht="23.25" x14ac:dyDescent="0.25">
      <c r="A19" s="343" t="s">
        <v>132</v>
      </c>
      <c r="B19" s="344"/>
      <c r="C19" s="344"/>
      <c r="D19" s="344"/>
      <c r="E19" s="345"/>
      <c r="G19" s="5"/>
    </row>
    <row r="20" spans="1:10" s="3" customFormat="1" ht="37.5" customHeight="1" x14ac:dyDescent="0.25">
      <c r="A20" s="148" t="s">
        <v>74</v>
      </c>
      <c r="B20" s="130" t="s">
        <v>6</v>
      </c>
      <c r="C20" s="111">
        <v>3188.3</v>
      </c>
      <c r="D20" s="111">
        <v>1742.7</v>
      </c>
      <c r="E20" s="54">
        <f>SUM(D20/C20*100)</f>
        <v>54.659222783301445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47.7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0.25" x14ac:dyDescent="0.25">
      <c r="A23" s="70" t="s">
        <v>69</v>
      </c>
      <c r="B23" s="71" t="s">
        <v>17</v>
      </c>
      <c r="C23" s="56">
        <v>6621</v>
      </c>
      <c r="D23" s="56">
        <v>6164</v>
      </c>
      <c r="E23" s="100">
        <f>SUM(D23/C23*100)</f>
        <v>93.097719377737491</v>
      </c>
      <c r="G23" s="163"/>
    </row>
    <row r="24" spans="1:10" ht="21" thickBot="1" x14ac:dyDescent="0.3">
      <c r="A24" s="121" t="s">
        <v>70</v>
      </c>
      <c r="B24" s="71" t="s">
        <v>17</v>
      </c>
      <c r="C24" s="56">
        <v>4119</v>
      </c>
      <c r="D24" s="56">
        <v>5523</v>
      </c>
      <c r="E24" s="100">
        <f>SUM(D24/C24*100)</f>
        <v>134.08594319009467</v>
      </c>
      <c r="F24" s="22">
        <f>D24/D23*100</f>
        <v>89.600908500973404</v>
      </c>
      <c r="G24" s="164">
        <f>C24/C23*100</f>
        <v>62.211146352514724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6" x14ac:dyDescent="0.25">
      <c r="A28" s="196" t="s">
        <v>158</v>
      </c>
      <c r="B28" s="71" t="s">
        <v>6</v>
      </c>
      <c r="C28" s="43">
        <v>4180.5</v>
      </c>
      <c r="D28" s="43">
        <v>4242.7</v>
      </c>
      <c r="E28" s="44">
        <f>D28/C28*100</f>
        <v>101.48786030379139</v>
      </c>
      <c r="F28" s="157">
        <f>E28/I28</f>
        <v>100.74236678954873</v>
      </c>
      <c r="G28" s="25">
        <f>D28+D29</f>
        <v>4336.1499999999996</v>
      </c>
      <c r="H28" s="25">
        <f>G28/G29*100</f>
        <v>101.55155858451018</v>
      </c>
      <c r="I28" s="159">
        <v>1.0074000000000001</v>
      </c>
    </row>
    <row r="29" spans="1:10" ht="36" x14ac:dyDescent="0.25">
      <c r="A29" s="196" t="s">
        <v>159</v>
      </c>
      <c r="B29" s="71" t="s">
        <v>6</v>
      </c>
      <c r="C29" s="43">
        <v>89.4</v>
      </c>
      <c r="D29" s="43">
        <v>93.45</v>
      </c>
      <c r="E29" s="44">
        <f>D29/C29*100</f>
        <v>104.53020134228188</v>
      </c>
      <c r="F29" s="157">
        <f>E29/I29</f>
        <v>103.48500281386188</v>
      </c>
      <c r="G29" s="25">
        <f>C28+C29</f>
        <v>4269.8999999999996</v>
      </c>
      <c r="H29" s="103"/>
      <c r="I29" s="4">
        <v>1.0101</v>
      </c>
    </row>
    <row r="30" spans="1:10" ht="36.75" thickBot="1" x14ac:dyDescent="0.3">
      <c r="A30" s="133" t="s">
        <v>160</v>
      </c>
      <c r="B30" s="197" t="s">
        <v>6</v>
      </c>
      <c r="C30" s="58">
        <v>435.6</v>
      </c>
      <c r="D30" s="58">
        <v>498.97</v>
      </c>
      <c r="E30" s="46">
        <f>D30/C30*100</f>
        <v>114.54775022956841</v>
      </c>
      <c r="F30" s="157">
        <f>E30/I30</f>
        <v>105.12825828704884</v>
      </c>
      <c r="I30" s="4">
        <v>1.0895999999999999</v>
      </c>
    </row>
    <row r="31" spans="1:10" ht="60.75" x14ac:dyDescent="0.25">
      <c r="A31" s="92" t="s">
        <v>23</v>
      </c>
      <c r="B31" s="71" t="s">
        <v>24</v>
      </c>
      <c r="C31" s="59">
        <v>504705.6</v>
      </c>
      <c r="D31" s="59">
        <v>471159.1</v>
      </c>
      <c r="E31" s="150">
        <f>D31/C31*100</f>
        <v>93.353253857298185</v>
      </c>
      <c r="F31" s="155">
        <v>630368.80000000005</v>
      </c>
      <c r="G31" s="129">
        <v>238238.4</v>
      </c>
    </row>
    <row r="32" spans="1:10" ht="30" customHeight="1" x14ac:dyDescent="0.25">
      <c r="A32" s="93" t="s">
        <v>86</v>
      </c>
      <c r="B32" s="94" t="s">
        <v>24</v>
      </c>
      <c r="C32" s="60">
        <v>189299.5</v>
      </c>
      <c r="D32" s="60">
        <v>177369.9</v>
      </c>
      <c r="E32" s="95">
        <f>D32/C32*100</f>
        <v>93.69802878507339</v>
      </c>
      <c r="F32" s="6">
        <f>C32/C31*100</f>
        <v>37.506914922283407</v>
      </c>
      <c r="G32" s="6">
        <f>D32/D31*100</f>
        <v>37.645436541499464</v>
      </c>
      <c r="H32" s="6">
        <f>SUM(G32-F32)</f>
        <v>0.13852161921605699</v>
      </c>
    </row>
    <row r="33" spans="1:12" ht="20.25" hidden="1" x14ac:dyDescent="0.25">
      <c r="A33" s="193" t="s">
        <v>25</v>
      </c>
      <c r="B33" s="47" t="s">
        <v>4</v>
      </c>
      <c r="C33" s="48">
        <f>C32/C41*100</f>
        <v>45.725875430598542</v>
      </c>
      <c r="D33" s="48">
        <f>D32/D41*100</f>
        <v>42.201869569810505</v>
      </c>
      <c r="E33" s="49">
        <f>C33-D33</f>
        <v>3.5240058607880371</v>
      </c>
    </row>
    <row r="34" spans="1:12" x14ac:dyDescent="0.25">
      <c r="A34" s="349" t="s">
        <v>144</v>
      </c>
      <c r="B34" s="350"/>
      <c r="C34" s="350"/>
      <c r="D34" s="350"/>
      <c r="E34" s="351"/>
      <c r="F34" s="6">
        <f>D31/F31*100</f>
        <v>74.743404178633199</v>
      </c>
      <c r="G34" s="6">
        <f>D32/G31*100</f>
        <v>74.450592347833094</v>
      </c>
    </row>
    <row r="35" spans="1:12" ht="20.25" x14ac:dyDescent="0.25">
      <c r="A35" s="97" t="s">
        <v>26</v>
      </c>
      <c r="B35" s="98" t="s">
        <v>24</v>
      </c>
      <c r="C35" s="61">
        <v>109075.1</v>
      </c>
      <c r="D35" s="61">
        <v>92168.4</v>
      </c>
      <c r="E35" s="53">
        <f t="shared" ref="E35:E46" si="2">D35/C35*100</f>
        <v>84.499945450428186</v>
      </c>
      <c r="F35" s="25">
        <f>D35/D32*100</f>
        <v>51.963946532077877</v>
      </c>
      <c r="G35" s="25">
        <f>C35/C32*100</f>
        <v>57.620384628591204</v>
      </c>
      <c r="H35" s="7"/>
      <c r="I35" s="7"/>
    </row>
    <row r="36" spans="1:12" ht="20.25" x14ac:dyDescent="0.25">
      <c r="A36" s="97" t="s">
        <v>27</v>
      </c>
      <c r="B36" s="98" t="s">
        <v>28</v>
      </c>
      <c r="C36" s="61">
        <v>31421.4</v>
      </c>
      <c r="D36" s="61">
        <v>23230.6</v>
      </c>
      <c r="E36" s="53">
        <f t="shared" si="2"/>
        <v>73.932415487533959</v>
      </c>
      <c r="F36" s="25">
        <f>D36/D32*100</f>
        <v>13.097261711259915</v>
      </c>
      <c r="G36" s="25">
        <f>C36/C32*100</f>
        <v>16.598776013671458</v>
      </c>
      <c r="H36" s="7"/>
      <c r="I36" s="7"/>
    </row>
    <row r="37" spans="1:12" ht="20.25" x14ac:dyDescent="0.25">
      <c r="A37" s="97" t="s">
        <v>29</v>
      </c>
      <c r="B37" s="98" t="s">
        <v>28</v>
      </c>
      <c r="C37" s="61">
        <v>18999.8</v>
      </c>
      <c r="D37" s="61">
        <v>17436.3</v>
      </c>
      <c r="E37" s="53">
        <f t="shared" si="2"/>
        <v>91.770966010168536</v>
      </c>
      <c r="F37" s="25">
        <f>D37/D32*100</f>
        <v>9.8304729269171371</v>
      </c>
      <c r="G37" s="25">
        <f>C37/C32*100</f>
        <v>10.036899199416798</v>
      </c>
      <c r="H37" s="7"/>
      <c r="I37" s="7"/>
    </row>
    <row r="38" spans="1:12" ht="20.25" x14ac:dyDescent="0.25">
      <c r="A38" s="97" t="s">
        <v>31</v>
      </c>
      <c r="B38" s="98" t="s">
        <v>28</v>
      </c>
      <c r="C38" s="61">
        <v>6948.7</v>
      </c>
      <c r="D38" s="61">
        <v>10110.799999999999</v>
      </c>
      <c r="E38" s="53">
        <f t="shared" si="2"/>
        <v>145.50635370644869</v>
      </c>
      <c r="F38" s="25">
        <f>D38/D32*100</f>
        <v>5.7004035070212025</v>
      </c>
      <c r="G38" s="25">
        <f>C38/C32*100</f>
        <v>3.6707439797780768</v>
      </c>
      <c r="H38" s="7"/>
      <c r="I38" s="7"/>
    </row>
    <row r="39" spans="1:12" ht="40.5" x14ac:dyDescent="0.25">
      <c r="A39" s="97" t="s">
        <v>30</v>
      </c>
      <c r="B39" s="98" t="s">
        <v>28</v>
      </c>
      <c r="C39" s="61">
        <v>10664.1</v>
      </c>
      <c r="D39" s="61">
        <v>20332.2</v>
      </c>
      <c r="E39" s="53" t="s">
        <v>124</v>
      </c>
      <c r="F39" s="25">
        <f>D39/D32*100</f>
        <v>11.463162577190381</v>
      </c>
      <c r="G39" s="25">
        <f>C39/C32*100</f>
        <v>5.6334538654354605</v>
      </c>
      <c r="H39" s="7"/>
      <c r="I39" s="7"/>
    </row>
    <row r="40" spans="1:12" ht="20.25" x14ac:dyDescent="0.25">
      <c r="A40" s="97" t="s">
        <v>32</v>
      </c>
      <c r="B40" s="98" t="s">
        <v>28</v>
      </c>
      <c r="C40" s="61">
        <v>315406.09999999998</v>
      </c>
      <c r="D40" s="61">
        <v>293789.2</v>
      </c>
      <c r="E40" s="53">
        <f>D40/C40*100</f>
        <v>93.146327861128881</v>
      </c>
      <c r="F40" s="25">
        <f>D40/D31*100</f>
        <v>62.354563458500543</v>
      </c>
      <c r="G40" s="25">
        <f>C40/C31*100</f>
        <v>62.493085077716593</v>
      </c>
      <c r="H40" s="7"/>
      <c r="I40" s="7"/>
    </row>
    <row r="41" spans="1:12" ht="20.25" x14ac:dyDescent="0.25">
      <c r="A41" s="96" t="s">
        <v>33</v>
      </c>
      <c r="B41" s="71" t="s">
        <v>28</v>
      </c>
      <c r="C41" s="59">
        <v>413987.7</v>
      </c>
      <c r="D41" s="59">
        <v>420289.2</v>
      </c>
      <c r="E41" s="44">
        <f t="shared" si="2"/>
        <v>101.52214667247361</v>
      </c>
      <c r="F41" s="1"/>
      <c r="H41" s="7"/>
      <c r="I41" s="7"/>
    </row>
    <row r="42" spans="1:12" ht="20.25" x14ac:dyDescent="0.25">
      <c r="A42" s="97" t="s">
        <v>34</v>
      </c>
      <c r="B42" s="98" t="s">
        <v>28</v>
      </c>
      <c r="C42" s="61">
        <f>SUM(C43:C46)</f>
        <v>336004.10000000003</v>
      </c>
      <c r="D42" s="61">
        <f>SUM(D43:D46)</f>
        <v>329908.5</v>
      </c>
      <c r="E42" s="53">
        <f t="shared" si="2"/>
        <v>98.185855470215984</v>
      </c>
      <c r="F42" s="6">
        <f>D42/D41*100</f>
        <v>78.49559303451052</v>
      </c>
      <c r="G42" s="6">
        <f>C42/C41*100</f>
        <v>81.162821987223296</v>
      </c>
    </row>
    <row r="43" spans="1:12" ht="20.25" x14ac:dyDescent="0.25">
      <c r="A43" s="97" t="s">
        <v>35</v>
      </c>
      <c r="B43" s="98" t="s">
        <v>28</v>
      </c>
      <c r="C43" s="61">
        <v>272189.2</v>
      </c>
      <c r="D43" s="61">
        <v>262427.5</v>
      </c>
      <c r="E43" s="53">
        <f t="shared" si="2"/>
        <v>96.413634339643153</v>
      </c>
      <c r="F43" s="22">
        <f>D43/$D$41*100</f>
        <v>62.439743871600797</v>
      </c>
      <c r="G43" s="22">
        <f>C43/$C$41*100</f>
        <v>65.748136961557066</v>
      </c>
    </row>
    <row r="44" spans="1:12" ht="20.25" x14ac:dyDescent="0.25">
      <c r="A44" s="97" t="s">
        <v>36</v>
      </c>
      <c r="B44" s="98" t="s">
        <v>28</v>
      </c>
      <c r="C44" s="61">
        <v>31772.400000000001</v>
      </c>
      <c r="D44" s="61">
        <v>37676.5</v>
      </c>
      <c r="E44" s="53">
        <f t="shared" si="2"/>
        <v>118.58248039178659</v>
      </c>
      <c r="F44" s="22">
        <f>D44/$D$41*100</f>
        <v>8.9644225928241781</v>
      </c>
      <c r="G44" s="22">
        <f t="shared" ref="G44:G46" si="3">C44/$C$41*100</f>
        <v>7.6747207706895635</v>
      </c>
    </row>
    <row r="45" spans="1:12" ht="18" customHeight="1" x14ac:dyDescent="0.25">
      <c r="A45" s="97" t="s">
        <v>37</v>
      </c>
      <c r="B45" s="98" t="s">
        <v>28</v>
      </c>
      <c r="C45" s="61">
        <v>21722.1</v>
      </c>
      <c r="D45" s="61">
        <v>18433.7</v>
      </c>
      <c r="E45" s="53">
        <f t="shared" si="2"/>
        <v>84.861500499491314</v>
      </c>
      <c r="F45" s="22">
        <f>D45/$D$41*100</f>
        <v>4.3859561463868211</v>
      </c>
      <c r="G45" s="22">
        <f t="shared" si="3"/>
        <v>5.2470399482883181</v>
      </c>
      <c r="H45" s="7"/>
      <c r="I45" s="8"/>
      <c r="J45" s="9"/>
      <c r="K45" s="9"/>
      <c r="L45" s="10"/>
    </row>
    <row r="46" spans="1:12" ht="21" customHeight="1" x14ac:dyDescent="0.25">
      <c r="A46" s="97" t="s">
        <v>38</v>
      </c>
      <c r="B46" s="98" t="s">
        <v>28</v>
      </c>
      <c r="C46" s="61">
        <v>10320.4</v>
      </c>
      <c r="D46" s="61">
        <v>11370.8</v>
      </c>
      <c r="E46" s="53">
        <f t="shared" si="2"/>
        <v>110.17790008139218</v>
      </c>
      <c r="F46" s="22">
        <f t="shared" ref="F46" si="4">D46/$D$41*100</f>
        <v>2.705470423698729</v>
      </c>
      <c r="G46" s="22">
        <f t="shared" si="3"/>
        <v>2.4929243066883386</v>
      </c>
      <c r="H46" s="105"/>
      <c r="I46" s="105"/>
    </row>
    <row r="47" spans="1:12" ht="36" x14ac:dyDescent="0.25">
      <c r="A47" s="126" t="s">
        <v>39</v>
      </c>
      <c r="B47" s="71" t="s">
        <v>4</v>
      </c>
      <c r="C47" s="51">
        <f>C42/C41*100</f>
        <v>81.162821987223296</v>
      </c>
      <c r="D47" s="51">
        <f>D42/D41*100</f>
        <v>78.49559303451052</v>
      </c>
      <c r="E47" s="99" t="s">
        <v>145</v>
      </c>
      <c r="F47" s="27">
        <f>D47-C47</f>
        <v>-2.6672289527127759</v>
      </c>
      <c r="G47" s="106">
        <f>C42/C41*100</f>
        <v>81.162821987223296</v>
      </c>
      <c r="H47" s="107">
        <f>D42/D41*100</f>
        <v>78.49559303451052</v>
      </c>
      <c r="I47" s="105"/>
    </row>
    <row r="48" spans="1:12" ht="36" x14ac:dyDescent="0.25">
      <c r="A48" s="126" t="s">
        <v>40</v>
      </c>
      <c r="B48" s="71" t="s">
        <v>4</v>
      </c>
      <c r="C48" s="62">
        <f>C43/C41*100</f>
        <v>65.748136961557066</v>
      </c>
      <c r="D48" s="62">
        <f>D43/D41*100</f>
        <v>62.439743871600797</v>
      </c>
      <c r="E48" s="99" t="s">
        <v>146</v>
      </c>
      <c r="F48" s="27">
        <f t="shared" ref="F48:F51" si="5">D48-C48</f>
        <v>-3.3083930899562688</v>
      </c>
      <c r="G48" s="108">
        <f>C43/C41*100</f>
        <v>65.748136961557066</v>
      </c>
      <c r="H48" s="107">
        <f>D43/D41*100</f>
        <v>62.439743871600797</v>
      </c>
      <c r="I48" s="105"/>
    </row>
    <row r="49" spans="1:11" ht="36" x14ac:dyDescent="0.25">
      <c r="A49" s="126" t="s">
        <v>41</v>
      </c>
      <c r="B49" s="71" t="s">
        <v>4</v>
      </c>
      <c r="C49" s="62">
        <f>C44/C41*100</f>
        <v>7.6747207706895635</v>
      </c>
      <c r="D49" s="62">
        <f>D44/D41*100</f>
        <v>8.9644225928241781</v>
      </c>
      <c r="E49" s="99" t="s">
        <v>147</v>
      </c>
      <c r="F49" s="27">
        <f>D49-C49</f>
        <v>1.2897018221346146</v>
      </c>
      <c r="G49" s="108">
        <f>C44/C41*100</f>
        <v>7.6747207706895635</v>
      </c>
      <c r="H49" s="107">
        <f>D44/D41*100</f>
        <v>8.9644225928241781</v>
      </c>
      <c r="I49" s="105"/>
    </row>
    <row r="50" spans="1:11" ht="34.5" customHeight="1" x14ac:dyDescent="0.25">
      <c r="A50" s="126" t="s">
        <v>42</v>
      </c>
      <c r="B50" s="127" t="s">
        <v>4</v>
      </c>
      <c r="C50" s="63">
        <f>C45/C41*100</f>
        <v>5.2470399482883181</v>
      </c>
      <c r="D50" s="63">
        <f>D45/D41*100</f>
        <v>4.3859561463868211</v>
      </c>
      <c r="E50" s="99" t="s">
        <v>149</v>
      </c>
      <c r="F50" s="27">
        <f t="shared" si="5"/>
        <v>-0.86108380190149703</v>
      </c>
      <c r="G50" s="108">
        <f>C45/C41*100</f>
        <v>5.2470399482883181</v>
      </c>
      <c r="H50" s="107">
        <f>D45/D41*100</f>
        <v>4.3859561463868211</v>
      </c>
      <c r="I50" s="105"/>
    </row>
    <row r="51" spans="1:11" ht="36.75" thickBot="1" x14ac:dyDescent="0.3">
      <c r="A51" s="128" t="s">
        <v>43</v>
      </c>
      <c r="B51" s="191" t="s">
        <v>4</v>
      </c>
      <c r="C51" s="64">
        <f>C46/C41*100</f>
        <v>2.4929243066883386</v>
      </c>
      <c r="D51" s="64">
        <f>D46/D41*100</f>
        <v>2.705470423698729</v>
      </c>
      <c r="E51" s="99" t="s">
        <v>148</v>
      </c>
      <c r="F51" s="27">
        <f t="shared" si="5"/>
        <v>0.21254611701039039</v>
      </c>
      <c r="G51" s="106">
        <f>C46/C41*100</f>
        <v>2.4929243066883386</v>
      </c>
      <c r="H51" s="109">
        <f>D46/D41*100</f>
        <v>2.705470423698729</v>
      </c>
      <c r="I51" s="110"/>
      <c r="J51" s="12"/>
      <c r="K51" s="13"/>
    </row>
    <row r="52" spans="1:11" x14ac:dyDescent="0.25">
      <c r="A52" s="333" t="s">
        <v>150</v>
      </c>
      <c r="B52" s="330"/>
      <c r="C52" s="330"/>
      <c r="D52" s="330"/>
      <c r="E52" s="334"/>
    </row>
    <row r="53" spans="1:11" ht="40.5" x14ac:dyDescent="0.25">
      <c r="A53" s="194" t="s">
        <v>151</v>
      </c>
      <c r="B53" s="141" t="s">
        <v>24</v>
      </c>
      <c r="C53" s="65">
        <v>106278</v>
      </c>
      <c r="D53" s="65">
        <v>223452</v>
      </c>
      <c r="E53" s="95" t="s">
        <v>152</v>
      </c>
      <c r="F53" s="42"/>
      <c r="G53" s="14"/>
    </row>
    <row r="54" spans="1:11" ht="20.25" x14ac:dyDescent="0.3">
      <c r="A54" s="142" t="s">
        <v>45</v>
      </c>
      <c r="B54" s="98" t="s">
        <v>24</v>
      </c>
      <c r="C54" s="66">
        <f>C53-C55</f>
        <v>162129</v>
      </c>
      <c r="D54" s="66">
        <v>245336</v>
      </c>
      <c r="E54" s="143">
        <f>D54/C54*100</f>
        <v>151.32147857570206</v>
      </c>
      <c r="F54" s="11"/>
      <c r="G54" s="14"/>
      <c r="H54" s="14"/>
    </row>
    <row r="55" spans="1:11" ht="20.25" x14ac:dyDescent="0.3">
      <c r="A55" s="144" t="s">
        <v>46</v>
      </c>
      <c r="B55" s="98" t="s">
        <v>24</v>
      </c>
      <c r="C55" s="66">
        <v>-55851</v>
      </c>
      <c r="D55" s="66">
        <f>D53-D54</f>
        <v>-21884</v>
      </c>
      <c r="E55" s="145" t="s">
        <v>47</v>
      </c>
      <c r="F55" s="11">
        <f>D53-D55</f>
        <v>245336</v>
      </c>
      <c r="G55" s="11">
        <f>C53-C55</f>
        <v>162129</v>
      </c>
      <c r="H55" s="11"/>
    </row>
    <row r="56" spans="1:11" ht="22.5" customHeight="1" x14ac:dyDescent="0.25">
      <c r="A56" s="121" t="s">
        <v>48</v>
      </c>
      <c r="B56" s="98" t="s">
        <v>4</v>
      </c>
      <c r="C56" s="67">
        <v>47.4</v>
      </c>
      <c r="D56" s="67">
        <v>31.6</v>
      </c>
      <c r="E56" s="146" t="s">
        <v>153</v>
      </c>
      <c r="F56" s="22">
        <f>D56-C56</f>
        <v>-15.799999999999997</v>
      </c>
    </row>
    <row r="57" spans="1:11" ht="21.75" customHeight="1" thickBot="1" x14ac:dyDescent="0.3">
      <c r="A57" s="147" t="s">
        <v>49</v>
      </c>
      <c r="B57" s="131" t="s">
        <v>4</v>
      </c>
      <c r="C57" s="68">
        <v>28.2</v>
      </c>
      <c r="D57" s="68">
        <v>25.8</v>
      </c>
      <c r="E57" s="146" t="s">
        <v>154</v>
      </c>
      <c r="F57" s="22">
        <f>D57-C57</f>
        <v>-2.3999999999999986</v>
      </c>
      <c r="G57" s="11"/>
    </row>
    <row r="58" spans="1:11" x14ac:dyDescent="0.25">
      <c r="A58" s="333" t="s">
        <v>50</v>
      </c>
      <c r="B58" s="330"/>
      <c r="C58" s="330"/>
      <c r="D58" s="330"/>
      <c r="E58" s="334"/>
      <c r="F58" s="335" t="s">
        <v>130</v>
      </c>
      <c r="G58" s="158" t="s">
        <v>89</v>
      </c>
    </row>
    <row r="59" spans="1:11" ht="47.25" x14ac:dyDescent="0.25">
      <c r="A59" s="117"/>
      <c r="B59" s="118"/>
      <c r="C59" s="71" t="s">
        <v>93</v>
      </c>
      <c r="D59" s="71" t="s">
        <v>92</v>
      </c>
      <c r="E59" s="119"/>
      <c r="F59" s="335"/>
      <c r="G59" s="158"/>
    </row>
    <row r="60" spans="1:11" ht="20.25" x14ac:dyDescent="0.25">
      <c r="A60" s="120" t="s">
        <v>51</v>
      </c>
      <c r="B60" s="71" t="s">
        <v>52</v>
      </c>
      <c r="C60" s="56">
        <v>96607</v>
      </c>
      <c r="D60" s="56">
        <v>95852</v>
      </c>
      <c r="E60" s="44">
        <f>D60/C60*100</f>
        <v>99.218483132692242</v>
      </c>
      <c r="F60" s="158">
        <v>95852</v>
      </c>
      <c r="G60" s="158">
        <f>F60+D66+D69</f>
        <v>95745</v>
      </c>
    </row>
    <row r="61" spans="1:11" ht="20.25" x14ac:dyDescent="0.25">
      <c r="A61" s="121" t="s">
        <v>53</v>
      </c>
      <c r="B61" s="98" t="s">
        <v>52</v>
      </c>
      <c r="C61" s="57">
        <v>59225</v>
      </c>
      <c r="D61" s="57">
        <v>59272</v>
      </c>
      <c r="E61" s="53">
        <f>D61/C61*100</f>
        <v>100.0793583790629</v>
      </c>
      <c r="F61" s="158">
        <v>59225</v>
      </c>
      <c r="G61" s="158"/>
    </row>
    <row r="62" spans="1:11" ht="20.25" x14ac:dyDescent="0.25">
      <c r="A62" s="121" t="s">
        <v>54</v>
      </c>
      <c r="B62" s="98" t="s">
        <v>52</v>
      </c>
      <c r="C62" s="57">
        <v>19584</v>
      </c>
      <c r="D62" s="57">
        <v>19565</v>
      </c>
      <c r="E62" s="53">
        <f>D62/C62*100</f>
        <v>99.902982026143789</v>
      </c>
      <c r="F62" s="158">
        <v>19584</v>
      </c>
      <c r="G62" s="158"/>
    </row>
    <row r="63" spans="1:11" ht="20.25" x14ac:dyDescent="0.25">
      <c r="A63" s="121" t="s">
        <v>55</v>
      </c>
      <c r="B63" s="98" t="s">
        <v>52</v>
      </c>
      <c r="C63" s="57">
        <v>17798</v>
      </c>
      <c r="D63" s="57">
        <v>17323</v>
      </c>
      <c r="E63" s="53">
        <f>D63/C63*100</f>
        <v>97.331160804584783</v>
      </c>
      <c r="F63" s="158">
        <v>17798</v>
      </c>
      <c r="G63" s="158"/>
    </row>
    <row r="64" spans="1:11" ht="20.25" x14ac:dyDescent="0.25">
      <c r="A64" s="70" t="s">
        <v>142</v>
      </c>
      <c r="B64" s="71" t="s">
        <v>52</v>
      </c>
      <c r="C64" s="69">
        <v>110</v>
      </c>
      <c r="D64" s="69">
        <v>98</v>
      </c>
      <c r="E64" s="44">
        <f t="shared" ref="E64:E66" si="6">D64/C64*100</f>
        <v>89.090909090909093</v>
      </c>
      <c r="F64" s="1">
        <f>D64-C64</f>
        <v>-12</v>
      </c>
    </row>
    <row r="65" spans="1:9" ht="20.25" x14ac:dyDescent="0.25">
      <c r="A65" s="70" t="s">
        <v>143</v>
      </c>
      <c r="B65" s="72" t="s">
        <v>52</v>
      </c>
      <c r="C65" s="69">
        <v>239</v>
      </c>
      <c r="D65" s="69">
        <v>190</v>
      </c>
      <c r="E65" s="44">
        <f t="shared" si="6"/>
        <v>79.497907949790786</v>
      </c>
      <c r="F65" s="1">
        <f>D65-C65</f>
        <v>-49</v>
      </c>
    </row>
    <row r="66" spans="1:9" ht="20.25" x14ac:dyDescent="0.25">
      <c r="A66" s="70" t="s">
        <v>73</v>
      </c>
      <c r="B66" s="72" t="s">
        <v>52</v>
      </c>
      <c r="C66" s="69">
        <f>C64-C65</f>
        <v>-129</v>
      </c>
      <c r="D66" s="69">
        <f>D64-D65</f>
        <v>-92</v>
      </c>
      <c r="E66" s="44">
        <f t="shared" si="6"/>
        <v>71.31782945736434</v>
      </c>
      <c r="F66" s="1">
        <f>D66-C66</f>
        <v>37</v>
      </c>
    </row>
    <row r="67" spans="1:9" ht="20.25" x14ac:dyDescent="0.25">
      <c r="A67" s="70" t="s">
        <v>180</v>
      </c>
      <c r="B67" s="71" t="s">
        <v>52</v>
      </c>
      <c r="C67" s="69">
        <v>343</v>
      </c>
      <c r="D67" s="69">
        <v>310</v>
      </c>
      <c r="E67" s="44">
        <f>D67/C67*100</f>
        <v>90.37900874635568</v>
      </c>
      <c r="F67" s="4">
        <f>D67-C67</f>
        <v>-33</v>
      </c>
    </row>
    <row r="68" spans="1:9" ht="20.25" x14ac:dyDescent="0.25">
      <c r="A68" s="70" t="s">
        <v>181</v>
      </c>
      <c r="B68" s="72" t="s">
        <v>52</v>
      </c>
      <c r="C68" s="69">
        <v>388</v>
      </c>
      <c r="D68" s="69">
        <v>325</v>
      </c>
      <c r="E68" s="44">
        <f>D68/C68*100</f>
        <v>83.762886597938149</v>
      </c>
      <c r="F68" s="11">
        <f>D68-C68</f>
        <v>-63</v>
      </c>
      <c r="G68" s="11"/>
    </row>
    <row r="69" spans="1:9" ht="36.75" thickBot="1" x14ac:dyDescent="0.3">
      <c r="A69" s="195" t="s">
        <v>157</v>
      </c>
      <c r="B69" s="74" t="s">
        <v>52</v>
      </c>
      <c r="C69" s="75">
        <f>C67-C68</f>
        <v>-45</v>
      </c>
      <c r="D69" s="75">
        <f>D67-D68</f>
        <v>-15</v>
      </c>
      <c r="E69" s="76" t="s">
        <v>47</v>
      </c>
      <c r="F69" s="11">
        <f>D60+D66+D69</f>
        <v>95745</v>
      </c>
      <c r="G69" s="7"/>
      <c r="H69" s="7"/>
      <c r="I69" s="7"/>
    </row>
    <row r="70" spans="1:9" ht="40.5" x14ac:dyDescent="0.25">
      <c r="A70" s="122" t="s">
        <v>57</v>
      </c>
      <c r="B70" s="190" t="s">
        <v>52</v>
      </c>
      <c r="C70" s="77">
        <v>244</v>
      </c>
      <c r="D70" s="77">
        <v>194</v>
      </c>
      <c r="E70" s="123">
        <f>D70/C70*100</f>
        <v>79.508196721311478</v>
      </c>
      <c r="F70" s="153"/>
      <c r="G70" s="7"/>
      <c r="H70" s="16"/>
      <c r="I70" s="7"/>
    </row>
    <row r="71" spans="1:9" ht="20.25" x14ac:dyDescent="0.25">
      <c r="A71" s="97" t="s">
        <v>58</v>
      </c>
      <c r="B71" s="98" t="s">
        <v>52</v>
      </c>
      <c r="C71" s="78">
        <v>20233</v>
      </c>
      <c r="D71" s="78">
        <v>15665</v>
      </c>
      <c r="E71" s="53">
        <f>D71/C71*100</f>
        <v>77.423021796075716</v>
      </c>
      <c r="F71" s="153"/>
      <c r="G71" s="7"/>
      <c r="H71" s="17"/>
      <c r="I71" s="7"/>
    </row>
    <row r="72" spans="1:9" ht="20.25" x14ac:dyDescent="0.25">
      <c r="A72" s="92" t="s">
        <v>59</v>
      </c>
      <c r="B72" s="71" t="s">
        <v>4</v>
      </c>
      <c r="C72" s="79">
        <v>0.48</v>
      </c>
      <c r="D72" s="79">
        <v>0.39</v>
      </c>
      <c r="E72" s="80" t="s">
        <v>140</v>
      </c>
      <c r="F72" s="154">
        <f>D72-C72</f>
        <v>-8.9999999999999969E-2</v>
      </c>
      <c r="G72" s="7"/>
      <c r="H72" s="7"/>
      <c r="I72" s="7"/>
    </row>
    <row r="73" spans="1:9" ht="20.25" x14ac:dyDescent="0.25">
      <c r="A73" s="97" t="s">
        <v>60</v>
      </c>
      <c r="B73" s="98" t="s">
        <v>4</v>
      </c>
      <c r="C73" s="81">
        <v>1.07</v>
      </c>
      <c r="D73" s="81">
        <v>0.82</v>
      </c>
      <c r="E73" s="80" t="s">
        <v>141</v>
      </c>
      <c r="F73" s="154">
        <f>D73-C73</f>
        <v>-0.25000000000000011</v>
      </c>
    </row>
    <row r="74" spans="1:9" ht="36" x14ac:dyDescent="0.25">
      <c r="A74" s="192" t="s">
        <v>67</v>
      </c>
      <c r="B74" s="71" t="s">
        <v>61</v>
      </c>
      <c r="C74" s="82">
        <v>0.5</v>
      </c>
      <c r="D74" s="82">
        <v>0.4</v>
      </c>
      <c r="E74" s="44">
        <f>D74/C74*100</f>
        <v>80</v>
      </c>
    </row>
    <row r="75" spans="1:9" ht="21" thickBot="1" x14ac:dyDescent="0.3">
      <c r="A75" s="124" t="s">
        <v>62</v>
      </c>
      <c r="B75" s="125" t="s">
        <v>61</v>
      </c>
      <c r="C75" s="83">
        <v>0.5</v>
      </c>
      <c r="D75" s="83">
        <v>0.4</v>
      </c>
      <c r="E75" s="84">
        <f>D75/C75*100</f>
        <v>80</v>
      </c>
    </row>
    <row r="76" spans="1:9" x14ac:dyDescent="0.25">
      <c r="A76" s="336" t="s">
        <v>139</v>
      </c>
      <c r="B76" s="337"/>
      <c r="C76" s="337"/>
      <c r="D76" s="337"/>
      <c r="E76" s="338"/>
    </row>
    <row r="77" spans="1:9" ht="54" x14ac:dyDescent="0.25">
      <c r="A77" s="188" t="s">
        <v>98</v>
      </c>
      <c r="B77" s="71" t="s">
        <v>52</v>
      </c>
      <c r="C77" s="56">
        <v>16029</v>
      </c>
      <c r="D77" s="56">
        <v>15391</v>
      </c>
      <c r="E77" s="44">
        <f>D77/C77*100</f>
        <v>96.019714267889455</v>
      </c>
      <c r="G77" s="5"/>
    </row>
    <row r="78" spans="1:9" ht="20.25" x14ac:dyDescent="0.25">
      <c r="A78" s="121" t="s">
        <v>63</v>
      </c>
      <c r="B78" s="98"/>
      <c r="C78" s="156"/>
      <c r="D78" s="61"/>
      <c r="E78" s="53"/>
    </row>
    <row r="79" spans="1:9" ht="51.75" x14ac:dyDescent="0.25">
      <c r="A79" s="134" t="s">
        <v>135</v>
      </c>
      <c r="B79" s="98" t="s">
        <v>52</v>
      </c>
      <c r="C79" s="61">
        <v>223</v>
      </c>
      <c r="D79" s="61">
        <v>272</v>
      </c>
      <c r="E79" s="53">
        <f t="shared" ref="E79:E84" si="7">D79/C79*100</f>
        <v>121.97309417040358</v>
      </c>
    </row>
    <row r="80" spans="1:9" ht="20.25" x14ac:dyDescent="0.25">
      <c r="A80" s="121" t="s">
        <v>81</v>
      </c>
      <c r="B80" s="98" t="s">
        <v>52</v>
      </c>
      <c r="C80" s="61">
        <v>7376</v>
      </c>
      <c r="D80" s="61">
        <v>7100</v>
      </c>
      <c r="E80" s="53">
        <f t="shared" si="7"/>
        <v>96.258134490238618</v>
      </c>
    </row>
    <row r="81" spans="1:5" ht="20.25" x14ac:dyDescent="0.25">
      <c r="A81" s="121" t="s">
        <v>82</v>
      </c>
      <c r="B81" s="98" t="s">
        <v>52</v>
      </c>
      <c r="C81" s="61">
        <v>1264</v>
      </c>
      <c r="D81" s="61">
        <v>1215</v>
      </c>
      <c r="E81" s="53">
        <f t="shared" si="7"/>
        <v>96.12341772151899</v>
      </c>
    </row>
    <row r="82" spans="1:5" ht="20.25" x14ac:dyDescent="0.25">
      <c r="A82" s="121" t="s">
        <v>83</v>
      </c>
      <c r="B82" s="98" t="s">
        <v>52</v>
      </c>
      <c r="C82" s="61">
        <v>776</v>
      </c>
      <c r="D82" s="61">
        <v>781</v>
      </c>
      <c r="E82" s="53">
        <f t="shared" si="7"/>
        <v>100.64432989690721</v>
      </c>
    </row>
    <row r="83" spans="1:5" ht="20.25" x14ac:dyDescent="0.25">
      <c r="A83" s="121" t="s">
        <v>84</v>
      </c>
      <c r="B83" s="98" t="s">
        <v>52</v>
      </c>
      <c r="C83" s="61">
        <v>185</v>
      </c>
      <c r="D83" s="61">
        <v>157</v>
      </c>
      <c r="E83" s="53">
        <f t="shared" si="7"/>
        <v>84.86486486486487</v>
      </c>
    </row>
    <row r="84" spans="1:5" ht="36" x14ac:dyDescent="0.25">
      <c r="A84" s="192" t="s">
        <v>110</v>
      </c>
      <c r="B84" s="71" t="s">
        <v>64</v>
      </c>
      <c r="C84" s="56">
        <v>36113</v>
      </c>
      <c r="D84" s="56">
        <v>42201</v>
      </c>
      <c r="E84" s="44">
        <f t="shared" si="7"/>
        <v>116.85819510979425</v>
      </c>
    </row>
    <row r="85" spans="1:5" ht="20.25" x14ac:dyDescent="0.25">
      <c r="A85" s="121" t="s">
        <v>65</v>
      </c>
      <c r="B85" s="98"/>
      <c r="C85" s="85"/>
      <c r="D85" s="85"/>
      <c r="E85" s="44"/>
    </row>
    <row r="86" spans="1:5" ht="54" x14ac:dyDescent="0.25">
      <c r="A86" s="134" t="s">
        <v>136</v>
      </c>
      <c r="B86" s="98" t="s">
        <v>64</v>
      </c>
      <c r="C86" s="52">
        <v>36455</v>
      </c>
      <c r="D86" s="52">
        <v>43925</v>
      </c>
      <c r="E86" s="53">
        <f>D86/C86*100</f>
        <v>120.49101632149227</v>
      </c>
    </row>
    <row r="87" spans="1:5" ht="20.25" x14ac:dyDescent="0.25">
      <c r="A87" s="121" t="s">
        <v>81</v>
      </c>
      <c r="B87" s="98" t="s">
        <v>64</v>
      </c>
      <c r="C87" s="52">
        <v>38763</v>
      </c>
      <c r="D87" s="52">
        <v>46585.1</v>
      </c>
      <c r="E87" s="53">
        <f>D87/C87*100</f>
        <v>120.17929468823363</v>
      </c>
    </row>
    <row r="88" spans="1:5" ht="20.25" x14ac:dyDescent="0.25">
      <c r="A88" s="121" t="s">
        <v>82</v>
      </c>
      <c r="B88" s="98" t="s">
        <v>64</v>
      </c>
      <c r="C88" s="52">
        <v>43306.3</v>
      </c>
      <c r="D88" s="52">
        <v>49889.599999999999</v>
      </c>
      <c r="E88" s="53">
        <f>D88/C88*100</f>
        <v>115.20171430022883</v>
      </c>
    </row>
    <row r="89" spans="1:5" ht="20.25" x14ac:dyDescent="0.25">
      <c r="A89" s="121" t="s">
        <v>83</v>
      </c>
      <c r="B89" s="98" t="s">
        <v>64</v>
      </c>
      <c r="C89" s="52">
        <v>32537.7</v>
      </c>
      <c r="D89" s="52">
        <v>36111.699999999997</v>
      </c>
      <c r="E89" s="53">
        <f>D89/C89*100</f>
        <v>110.98418142646835</v>
      </c>
    </row>
    <row r="90" spans="1:5" ht="20.25" x14ac:dyDescent="0.25">
      <c r="A90" s="121" t="s">
        <v>84</v>
      </c>
      <c r="B90" s="98" t="s">
        <v>64</v>
      </c>
      <c r="C90" s="52">
        <v>41042.400000000001</v>
      </c>
      <c r="D90" s="52">
        <v>42443.9</v>
      </c>
      <c r="E90" s="53">
        <f>D90/C90*100</f>
        <v>103.41476132000078</v>
      </c>
    </row>
    <row r="91" spans="1:5" ht="36.75" thickBot="1" x14ac:dyDescent="0.3">
      <c r="A91" s="136" t="s">
        <v>68</v>
      </c>
      <c r="B91" s="191" t="s">
        <v>24</v>
      </c>
      <c r="C91" s="86">
        <v>0</v>
      </c>
      <c r="D91" s="86">
        <v>0</v>
      </c>
      <c r="E91" s="101" t="s">
        <v>47</v>
      </c>
    </row>
    <row r="92" spans="1:5" x14ac:dyDescent="0.25">
      <c r="A92" s="102"/>
      <c r="B92" s="102"/>
      <c r="C92" s="102"/>
      <c r="D92" s="102"/>
      <c r="E92" s="102"/>
    </row>
    <row r="93" spans="1:5" s="3" customFormat="1" x14ac:dyDescent="0.25">
      <c r="A93" s="339" t="s">
        <v>161</v>
      </c>
      <c r="B93" s="339"/>
      <c r="C93" s="339"/>
      <c r="D93" s="339"/>
      <c r="E93" s="339"/>
    </row>
    <row r="94" spans="1:5" x14ac:dyDescent="0.25">
      <c r="A94" s="165"/>
      <c r="B94" s="166"/>
      <c r="C94" s="89"/>
      <c r="D94" s="89"/>
      <c r="E94" s="167"/>
    </row>
    <row r="95" spans="1:5" x14ac:dyDescent="0.25">
      <c r="A95" s="90"/>
      <c r="B95" s="90"/>
      <c r="C95" s="90"/>
      <c r="D95" s="90"/>
      <c r="E95" s="90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165"/>
      <c r="B99" s="166"/>
      <c r="C99" s="89"/>
      <c r="D99" s="89"/>
      <c r="E99" s="167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</sheetData>
  <mergeCells count="17">
    <mergeCell ref="A58:E58"/>
    <mergeCell ref="F58:F59"/>
    <mergeCell ref="A76:E76"/>
    <mergeCell ref="A93:E93"/>
    <mergeCell ref="A13:E13"/>
    <mergeCell ref="A19:E19"/>
    <mergeCell ref="A22:E22"/>
    <mergeCell ref="A27:E27"/>
    <mergeCell ref="A34:E34"/>
    <mergeCell ref="A52:E52"/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" right="0" top="0" bottom="0" header="0.31496062992125984" footer="0.31496062992125984"/>
  <pageSetup paperSize="9" scale="83" orientation="portrait" verticalDpi="180" r:id="rId1"/>
  <rowBreaks count="2" manualBreakCount="2">
    <brk id="37" max="4" man="1"/>
    <brk id="75" max="4" man="1"/>
  </rowBreaks>
  <colBreaks count="1" manualBreakCount="1">
    <brk id="5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view="pageBreakPreview" topLeftCell="A12" zoomScale="80" zoomScaleNormal="100" zoomScaleSheetLayoutView="80" workbookViewId="0">
      <selection activeCell="A70" sqref="A70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162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163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206" t="s">
        <v>6</v>
      </c>
      <c r="C6" s="50">
        <v>12435.1075</v>
      </c>
      <c r="D6" s="50">
        <v>12480.0067</v>
      </c>
      <c r="E6" s="123">
        <f>D6/C6*100</f>
        <v>100.36106804866785</v>
      </c>
      <c r="F6" s="160">
        <f>D6-C6</f>
        <v>44.899199999999837</v>
      </c>
    </row>
    <row r="7" spans="1:8" ht="36" customHeight="1" x14ac:dyDescent="0.25">
      <c r="A7" s="208" t="s">
        <v>7</v>
      </c>
      <c r="B7" s="71" t="s">
        <v>6</v>
      </c>
      <c r="C7" s="51">
        <v>9016.9524000000001</v>
      </c>
      <c r="D7" s="51">
        <v>9435.4002</v>
      </c>
      <c r="E7" s="44">
        <f>D7/C7*100</f>
        <v>104.64067881737958</v>
      </c>
      <c r="F7" s="161">
        <f>D7-C7</f>
        <v>418.44779999999992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7275.2457000000004</v>
      </c>
      <c r="D9" s="52">
        <v>8186.0050000000001</v>
      </c>
      <c r="E9" s="53">
        <f>D9/C9*100</f>
        <v>112.51860538538236</v>
      </c>
      <c r="F9" s="25">
        <f>D9/D7*100</f>
        <v>86.758429176114859</v>
      </c>
      <c r="G9" s="6">
        <f>C9/C7*100</f>
        <v>80.684086787460473</v>
      </c>
    </row>
    <row r="10" spans="1:8" ht="37.5" customHeight="1" x14ac:dyDescent="0.25">
      <c r="A10" s="135" t="s">
        <v>87</v>
      </c>
      <c r="B10" s="98" t="s">
        <v>6</v>
      </c>
      <c r="C10" s="55">
        <v>887.43200000000002</v>
      </c>
      <c r="D10" s="55">
        <v>376.79169999999999</v>
      </c>
      <c r="E10" s="53">
        <f>D10/C10*100</f>
        <v>42.458655987162956</v>
      </c>
      <c r="F10" s="25">
        <f>D10/D7*100</f>
        <v>3.9933833437186901</v>
      </c>
      <c r="G10" s="6">
        <f>C10/C7*100</f>
        <v>9.8418175080973036</v>
      </c>
      <c r="H10" s="6">
        <f>D10/C10*100</f>
        <v>42.458655987162956</v>
      </c>
    </row>
    <row r="11" spans="1:8" ht="18.75" customHeight="1" x14ac:dyDescent="0.25">
      <c r="A11" s="134" t="s">
        <v>11</v>
      </c>
      <c r="B11" s="98" t="s">
        <v>6</v>
      </c>
      <c r="C11" s="184">
        <v>142.80340000000001</v>
      </c>
      <c r="D11" s="52">
        <v>164.85149999999999</v>
      </c>
      <c r="E11" s="53">
        <f>D11/C11*100</f>
        <v>115.43947833174839</v>
      </c>
      <c r="F11" s="25">
        <f>D11/D7*100</f>
        <v>1.747159595837811</v>
      </c>
      <c r="G11" s="6">
        <f>C11/C7*100</f>
        <v>1.5837213469153948</v>
      </c>
    </row>
    <row r="12" spans="1:8" ht="18.75" customHeight="1" thickBot="1" x14ac:dyDescent="0.3">
      <c r="A12" s="134" t="s">
        <v>123</v>
      </c>
      <c r="B12" s="98" t="s">
        <v>6</v>
      </c>
      <c r="C12" s="184">
        <v>15.360799999999999</v>
      </c>
      <c r="D12" s="52">
        <v>18.535399999999999</v>
      </c>
      <c r="E12" s="53">
        <f>D12/C12*100</f>
        <v>120.66689234935681</v>
      </c>
      <c r="F12" s="25">
        <f>D12/D7*100</f>
        <v>0.19644529757200968</v>
      </c>
      <c r="G12" s="6">
        <f>C12/C7*100</f>
        <v>0.17035467548880484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208" t="s">
        <v>12</v>
      </c>
      <c r="B14" s="71" t="s">
        <v>6</v>
      </c>
      <c r="C14" s="51">
        <v>7275.2457000000004</v>
      </c>
      <c r="D14" s="51">
        <v>8186.0050000000001</v>
      </c>
      <c r="E14" s="162">
        <f>D14/C14*100</f>
        <v>112.51860538538236</v>
      </c>
      <c r="F14" s="210">
        <f>D14/D7*100</f>
        <v>86.758429176114859</v>
      </c>
      <c r="G14" s="210">
        <f>C14/C7*100</f>
        <v>80.684086787460473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246.5145</v>
      </c>
      <c r="D15" s="180">
        <v>331.08499999999998</v>
      </c>
      <c r="E15" s="151">
        <f>D15/C15*100</f>
        <v>134.30650124029216</v>
      </c>
      <c r="F15" s="211">
        <f>D15/$D$14*100</f>
        <v>4.0445247712406722</v>
      </c>
      <c r="G15" s="211">
        <f>C15/$C$14*100</f>
        <v>3.3884010267859406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5991.0636999999997</v>
      </c>
      <c r="D16" s="181">
        <v>6634.7</v>
      </c>
      <c r="E16" s="152">
        <f>SUM(D16/C16*100)</f>
        <v>110.74327251769999</v>
      </c>
      <c r="F16" s="211">
        <f t="shared" ref="F16:F18" si="0">D16/$D$14*100</f>
        <v>81.049303048312325</v>
      </c>
      <c r="G16" s="211">
        <f t="shared" ref="G16:G18" si="1">C16/$C$14*100</f>
        <v>82.348609889560137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894.46770000000004</v>
      </c>
      <c r="D17" s="181">
        <v>1083.2614000000001</v>
      </c>
      <c r="E17" s="152">
        <f>SUM(D17/C17*100)</f>
        <v>121.10682140897877</v>
      </c>
      <c r="F17" s="211">
        <f t="shared" si="0"/>
        <v>13.233089889390492</v>
      </c>
      <c r="G17" s="211">
        <f t="shared" si="1"/>
        <v>12.294673429379849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143.19980000000001</v>
      </c>
      <c r="D18" s="181">
        <v>136.95859999999999</v>
      </c>
      <c r="E18" s="152">
        <f>SUM(D18/C18*100)</f>
        <v>95.641614024600571</v>
      </c>
      <c r="F18" s="211">
        <f t="shared" si="0"/>
        <v>1.6730822910565042</v>
      </c>
      <c r="G18" s="211">
        <f t="shared" si="1"/>
        <v>1.9683156542740543</v>
      </c>
      <c r="H18" s="140"/>
    </row>
    <row r="19" spans="1:10" s="3" customFormat="1" ht="23.25" x14ac:dyDescent="0.25">
      <c r="A19" s="343" t="s">
        <v>190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457.17500000000001</v>
      </c>
      <c r="D20" s="111">
        <v>802.03099999999995</v>
      </c>
      <c r="E20" s="54">
        <f>SUM(D20/C20*100)</f>
        <v>175.43194619128343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155.6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8909</v>
      </c>
      <c r="D23" s="56">
        <v>7418</v>
      </c>
      <c r="E23" s="100">
        <f>SUM(D23/C23*100)</f>
        <v>83.264114939948371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6407</v>
      </c>
      <c r="D24" s="56">
        <v>6778</v>
      </c>
      <c r="E24" s="100">
        <f>SUM(D24/C24*100)</f>
        <v>105.79054159513032</v>
      </c>
      <c r="F24" s="164">
        <f>D24/D23*100</f>
        <v>91.372337557293065</v>
      </c>
      <c r="G24" s="164">
        <f>C24/C23*100</f>
        <v>71.91603995959143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208" t="s">
        <v>21</v>
      </c>
      <c r="B28" s="71" t="s">
        <v>6</v>
      </c>
      <c r="C28" s="43">
        <v>5302.38</v>
      </c>
      <c r="D28" s="43">
        <v>5305.1</v>
      </c>
      <c r="E28" s="44">
        <f>D28/C28*100</f>
        <v>100.05129771913745</v>
      </c>
      <c r="F28" s="157">
        <v>100.08</v>
      </c>
      <c r="G28" s="25">
        <f>D28+D29</f>
        <v>5443.9000000000005</v>
      </c>
      <c r="H28" s="25">
        <f>G28/G29*100</f>
        <v>100.10702306696481</v>
      </c>
      <c r="I28" s="159">
        <v>0.99380000000000002</v>
      </c>
    </row>
    <row r="29" spans="1:10" ht="31.5" x14ac:dyDescent="0.25">
      <c r="A29" s="208" t="s">
        <v>22</v>
      </c>
      <c r="B29" s="71" t="s">
        <v>6</v>
      </c>
      <c r="C29" s="43">
        <v>135.69999999999999</v>
      </c>
      <c r="D29" s="43">
        <v>138.80000000000001</v>
      </c>
      <c r="E29" s="44">
        <f>D29/C29*100</f>
        <v>102.28445099484158</v>
      </c>
      <c r="F29" s="157">
        <f>E29/I29</f>
        <v>103.79992997243919</v>
      </c>
      <c r="G29" s="25">
        <f>C28+C29</f>
        <v>5438.08</v>
      </c>
      <c r="H29" s="103"/>
      <c r="I29" s="159">
        <v>0.98540000000000005</v>
      </c>
    </row>
    <row r="30" spans="1:10" ht="32.25" thickBot="1" x14ac:dyDescent="0.3">
      <c r="A30" s="133" t="s">
        <v>114</v>
      </c>
      <c r="B30" s="207" t="s">
        <v>6</v>
      </c>
      <c r="C30" s="58">
        <v>684</v>
      </c>
      <c r="D30" s="58">
        <v>764.3</v>
      </c>
      <c r="E30" s="46">
        <f>D30/C30*100</f>
        <v>111.73976608187132</v>
      </c>
      <c r="F30" s="157">
        <f>E30/I30</f>
        <v>104.72330466904529</v>
      </c>
      <c r="I30" s="4">
        <v>1.0669999999999999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772825.8</v>
      </c>
      <c r="D32" s="59">
        <v>773970.2</v>
      </c>
      <c r="E32" s="150">
        <f>D32/C32*100</f>
        <v>100.14807994246569</v>
      </c>
      <c r="F32" s="155">
        <v>871157.6</v>
      </c>
      <c r="G32" s="129">
        <v>317682.7</v>
      </c>
    </row>
    <row r="33" spans="1:12" ht="30" customHeight="1" x14ac:dyDescent="0.25">
      <c r="A33" s="93" t="s">
        <v>86</v>
      </c>
      <c r="B33" s="94" t="s">
        <v>24</v>
      </c>
      <c r="C33" s="60">
        <v>269693.5</v>
      </c>
      <c r="D33" s="60">
        <v>299698.40000000002</v>
      </c>
      <c r="E33" s="95">
        <f>D33/C33*100</f>
        <v>111.12555549169707</v>
      </c>
      <c r="F33" s="6">
        <f>D33/D32*100</f>
        <v>38.72221436949382</v>
      </c>
      <c r="G33" s="6">
        <f>C33/C32*100</f>
        <v>34.897062184000582</v>
      </c>
      <c r="H33" s="6">
        <f>F33-G33</f>
        <v>3.8251521854932378</v>
      </c>
    </row>
    <row r="34" spans="1:12" ht="20.25" hidden="1" x14ac:dyDescent="0.25">
      <c r="A34" s="96" t="s">
        <v>25</v>
      </c>
      <c r="B34" s="71" t="s">
        <v>4</v>
      </c>
      <c r="C34" s="51">
        <f>C33/C42*100</f>
        <v>40.999770900467581</v>
      </c>
      <c r="D34" s="51">
        <f>D33/D42*100</f>
        <v>44.38660480056209</v>
      </c>
      <c r="E34" s="44">
        <f>C34-D34</f>
        <v>-3.3868339000945085</v>
      </c>
    </row>
    <row r="35" spans="1:12" x14ac:dyDescent="0.25">
      <c r="A35" s="349" t="s">
        <v>170</v>
      </c>
      <c r="B35" s="350"/>
      <c r="C35" s="350"/>
      <c r="D35" s="350"/>
      <c r="E35" s="351"/>
      <c r="F35" s="6">
        <f>D32/F32*100</f>
        <v>88.843878535869976</v>
      </c>
      <c r="G35" s="6">
        <f>D33/G32*100</f>
        <v>94.338911121065138</v>
      </c>
    </row>
    <row r="36" spans="1:12" ht="20.25" x14ac:dyDescent="0.25">
      <c r="A36" s="97" t="s">
        <v>26</v>
      </c>
      <c r="B36" s="98" t="s">
        <v>24</v>
      </c>
      <c r="C36" s="61">
        <v>140811.79999999999</v>
      </c>
      <c r="D36" s="61">
        <v>130562</v>
      </c>
      <c r="E36" s="53">
        <f t="shared" ref="E36:E47" si="2">D36/C36*100</f>
        <v>92.720922536321538</v>
      </c>
      <c r="F36" s="25">
        <f>D36/D33*100</f>
        <v>43.5644634739458</v>
      </c>
      <c r="G36" s="25">
        <f>C36/C33*100</f>
        <v>52.211788567392233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63588.3</v>
      </c>
      <c r="D37" s="61">
        <v>81507.899999999994</v>
      </c>
      <c r="E37" s="53">
        <f t="shared" si="2"/>
        <v>128.18065587537328</v>
      </c>
      <c r="F37" s="25">
        <f>D37/D33*100</f>
        <v>27.196641690446128</v>
      </c>
      <c r="G37" s="25">
        <f>C37/C33*100</f>
        <v>23.577987604447273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25418.9</v>
      </c>
      <c r="D38" s="61">
        <v>21524.400000000001</v>
      </c>
      <c r="E38" s="53">
        <f t="shared" si="2"/>
        <v>84.678723312181091</v>
      </c>
      <c r="F38" s="25">
        <f>D38/D33*100</f>
        <v>7.1820203244328296</v>
      </c>
      <c r="G38" s="25">
        <f>C38/C33*100</f>
        <v>9.4251066488439665</v>
      </c>
      <c r="H38" s="7"/>
      <c r="I38" s="7"/>
    </row>
    <row r="39" spans="1:12" ht="20.25" x14ac:dyDescent="0.25">
      <c r="A39" s="97" t="s">
        <v>31</v>
      </c>
      <c r="B39" s="98" t="s">
        <v>28</v>
      </c>
      <c r="C39" s="61">
        <v>9919.7000000000007</v>
      </c>
      <c r="D39" s="61">
        <v>19895.5</v>
      </c>
      <c r="E39" s="202" t="s">
        <v>171</v>
      </c>
      <c r="F39" s="25">
        <f>D39/D33*100</f>
        <v>6.6385072459512626</v>
      </c>
      <c r="G39" s="25">
        <f>C39/C33*100</f>
        <v>3.678138331105496</v>
      </c>
      <c r="H39" s="7"/>
      <c r="I39" s="7"/>
    </row>
    <row r="40" spans="1:12" ht="20.25" x14ac:dyDescent="0.25">
      <c r="A40" s="97" t="s">
        <v>30</v>
      </c>
      <c r="B40" s="98" t="s">
        <v>28</v>
      </c>
      <c r="C40" s="61">
        <v>14531.1</v>
      </c>
      <c r="D40" s="61">
        <v>26815.5</v>
      </c>
      <c r="E40" s="202" t="s">
        <v>172</v>
      </c>
      <c r="F40" s="25">
        <f>D40/D33*100</f>
        <v>8.9474952151896705</v>
      </c>
      <c r="G40" s="25">
        <f>C40/C33*100</f>
        <v>5.3880052726521033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503132.3</v>
      </c>
      <c r="D41" s="61">
        <v>474271.8</v>
      </c>
      <c r="E41" s="53">
        <f>D41/C41*100</f>
        <v>94.263834780633246</v>
      </c>
      <c r="F41" s="25">
        <f>D41/D32*100</f>
        <v>61.277785630506187</v>
      </c>
      <c r="G41" s="25">
        <f>C41/C32*100</f>
        <v>65.102937815999411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657792.69999999995</v>
      </c>
      <c r="D42" s="59">
        <v>675200.1</v>
      </c>
      <c r="E42" s="44">
        <f t="shared" si="2"/>
        <v>102.64633523600976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493936.1</v>
      </c>
      <c r="D43" s="61">
        <f>SUM(D44:D47)</f>
        <v>530870.10000000009</v>
      </c>
      <c r="E43" s="53">
        <f t="shared" si="2"/>
        <v>107.47748544801648</v>
      </c>
      <c r="F43" s="6">
        <f>D43/D42*100</f>
        <v>78.624114540267414</v>
      </c>
      <c r="G43" s="6">
        <f>C43/C42*100</f>
        <v>75.089933348302594</v>
      </c>
    </row>
    <row r="44" spans="1:12" ht="20.25" x14ac:dyDescent="0.25">
      <c r="A44" s="97" t="s">
        <v>35</v>
      </c>
      <c r="B44" s="98" t="s">
        <v>28</v>
      </c>
      <c r="C44" s="61">
        <v>390641</v>
      </c>
      <c r="D44" s="61">
        <v>424944.4</v>
      </c>
      <c r="E44" s="53">
        <f t="shared" si="2"/>
        <v>108.78131071751302</v>
      </c>
      <c r="F44" s="22">
        <f>D44/$D$42*100</f>
        <v>62.93606887795189</v>
      </c>
      <c r="G44" s="22">
        <f>C44/$C$42*100</f>
        <v>59.386642630725461</v>
      </c>
    </row>
    <row r="45" spans="1:12" ht="20.25" x14ac:dyDescent="0.25">
      <c r="A45" s="97" t="s">
        <v>36</v>
      </c>
      <c r="B45" s="98" t="s">
        <v>28</v>
      </c>
      <c r="C45" s="61">
        <v>55063.7</v>
      </c>
      <c r="D45" s="61">
        <v>55194.400000000001</v>
      </c>
      <c r="E45" s="53">
        <f t="shared" si="2"/>
        <v>100.2373614559138</v>
      </c>
      <c r="F45" s="22">
        <f>D45/$D$42*100</f>
        <v>8.1745248556687127</v>
      </c>
      <c r="G45" s="22">
        <f t="shared" ref="G45:G47" si="3">C45/$C$42*100</f>
        <v>8.3709807056235199</v>
      </c>
    </row>
    <row r="46" spans="1:12" ht="18" customHeight="1" x14ac:dyDescent="0.25">
      <c r="A46" s="97" t="s">
        <v>37</v>
      </c>
      <c r="B46" s="98" t="s">
        <v>28</v>
      </c>
      <c r="C46" s="61">
        <v>32850.6</v>
      </c>
      <c r="D46" s="61">
        <v>35043</v>
      </c>
      <c r="E46" s="53">
        <f t="shared" si="2"/>
        <v>106.67385070592319</v>
      </c>
      <c r="F46" s="22">
        <f>D46/$D$42*100</f>
        <v>5.190017003848193</v>
      </c>
      <c r="G46" s="22">
        <f t="shared" si="3"/>
        <v>4.9940657596230542</v>
      </c>
      <c r="H46" s="7"/>
      <c r="I46" s="8"/>
      <c r="J46" s="9"/>
      <c r="K46" s="9"/>
      <c r="L46" s="10"/>
    </row>
    <row r="47" spans="1:12" ht="21" customHeight="1" x14ac:dyDescent="0.25">
      <c r="A47" s="97" t="s">
        <v>38</v>
      </c>
      <c r="B47" s="98" t="s">
        <v>28</v>
      </c>
      <c r="C47" s="61">
        <v>15380.8</v>
      </c>
      <c r="D47" s="61">
        <v>15688.3</v>
      </c>
      <c r="E47" s="53">
        <f t="shared" si="2"/>
        <v>101.99924581296162</v>
      </c>
      <c r="F47" s="22">
        <f t="shared" ref="F47" si="4">D47/$D$42*100</f>
        <v>2.3235038027986077</v>
      </c>
      <c r="G47" s="22">
        <f t="shared" si="3"/>
        <v>2.3382442523305595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75.089933348302594</v>
      </c>
      <c r="D48" s="51">
        <f>D43/D42*100</f>
        <v>78.624114540267414</v>
      </c>
      <c r="E48" s="99" t="s">
        <v>173</v>
      </c>
      <c r="F48" s="27">
        <f>D48-C48</f>
        <v>3.5341811919648194</v>
      </c>
      <c r="G48" s="106">
        <f>C43/C42*100</f>
        <v>75.089933348302594</v>
      </c>
      <c r="H48" s="107">
        <f>D43/D42*100</f>
        <v>78.624114540267414</v>
      </c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59.386642630725461</v>
      </c>
      <c r="D49" s="62">
        <f>D44/D42*100</f>
        <v>62.93606887795189</v>
      </c>
      <c r="E49" s="99" t="s">
        <v>173</v>
      </c>
      <c r="F49" s="27">
        <f t="shared" ref="F49:F52" si="5">D49-C49</f>
        <v>3.5494262472264282</v>
      </c>
      <c r="G49" s="108">
        <f>C44/C42*100</f>
        <v>59.386642630725461</v>
      </c>
      <c r="H49" s="107">
        <f>D44/D42*100</f>
        <v>62.93606887795189</v>
      </c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8.3709807056235199</v>
      </c>
      <c r="D50" s="62">
        <f>D45/D42*100</f>
        <v>8.1745248556687127</v>
      </c>
      <c r="E50" s="99" t="s">
        <v>176</v>
      </c>
      <c r="F50" s="27">
        <f>D50-C50</f>
        <v>-0.19645584995480725</v>
      </c>
      <c r="G50" s="108">
        <f>C45/C42*100</f>
        <v>8.3709807056235199</v>
      </c>
      <c r="H50" s="107">
        <f>D45/D42*100</f>
        <v>8.1745248556687127</v>
      </c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4.9940657596230542</v>
      </c>
      <c r="D51" s="63">
        <f>D46/D42*100</f>
        <v>5.190017003848193</v>
      </c>
      <c r="E51" s="99" t="s">
        <v>174</v>
      </c>
      <c r="F51" s="27">
        <f t="shared" si="5"/>
        <v>0.19595124422513877</v>
      </c>
      <c r="G51" s="108">
        <f>C46/C42*100</f>
        <v>4.9940657596230542</v>
      </c>
      <c r="H51" s="107">
        <f>D46/D42*100</f>
        <v>5.190017003848193</v>
      </c>
      <c r="I51" s="105"/>
    </row>
    <row r="52" spans="1:11" ht="36.75" thickBot="1" x14ac:dyDescent="0.3">
      <c r="A52" s="128" t="s">
        <v>43</v>
      </c>
      <c r="B52" s="200" t="s">
        <v>4</v>
      </c>
      <c r="C52" s="64">
        <f>C47/C42*100</f>
        <v>2.3382442523305595</v>
      </c>
      <c r="D52" s="64">
        <f>D47/D42*100</f>
        <v>2.3235038027986077</v>
      </c>
      <c r="E52" s="99" t="s">
        <v>175</v>
      </c>
      <c r="F52" s="27">
        <f t="shared" si="5"/>
        <v>-1.474044953195186E-2</v>
      </c>
      <c r="G52" s="106">
        <f>C47/C42*100</f>
        <v>2.3382442523305595</v>
      </c>
      <c r="H52" s="109">
        <f>D47/D42*100</f>
        <v>2.3235038027986077</v>
      </c>
      <c r="I52" s="110"/>
      <c r="J52" s="12"/>
      <c r="K52" s="13"/>
    </row>
    <row r="53" spans="1:11" x14ac:dyDescent="0.25">
      <c r="A53" s="333" t="s">
        <v>184</v>
      </c>
      <c r="B53" s="330"/>
      <c r="C53" s="330"/>
      <c r="D53" s="330"/>
      <c r="E53" s="334"/>
    </row>
    <row r="54" spans="1:11" ht="36" x14ac:dyDescent="0.25">
      <c r="A54" s="208" t="s">
        <v>151</v>
      </c>
      <c r="B54" s="141" t="s">
        <v>24</v>
      </c>
      <c r="C54" s="65">
        <v>232171</v>
      </c>
      <c r="D54" s="65">
        <v>370070</v>
      </c>
      <c r="E54" s="95">
        <f>D54/C54*100</f>
        <v>159.39544559828747</v>
      </c>
      <c r="F54" s="42"/>
      <c r="G54" s="14"/>
    </row>
    <row r="55" spans="1:11" ht="20.25" x14ac:dyDescent="0.3">
      <c r="A55" s="142" t="s">
        <v>45</v>
      </c>
      <c r="B55" s="98" t="s">
        <v>24</v>
      </c>
      <c r="C55" s="66">
        <f>C54-C56</f>
        <v>282364</v>
      </c>
      <c r="D55" s="66">
        <v>394569</v>
      </c>
      <c r="E55" s="143">
        <f>D55/C55*100</f>
        <v>139.73771443951779</v>
      </c>
      <c r="F55" s="11"/>
      <c r="G55" s="14"/>
      <c r="H55" s="14"/>
    </row>
    <row r="56" spans="1:11" ht="20.25" x14ac:dyDescent="0.3">
      <c r="A56" s="144" t="s">
        <v>46</v>
      </c>
      <c r="B56" s="98" t="s">
        <v>24</v>
      </c>
      <c r="C56" s="66">
        <v>-50193</v>
      </c>
      <c r="D56" s="66">
        <f>D54-D55</f>
        <v>-24499</v>
      </c>
      <c r="E56" s="145" t="s">
        <v>47</v>
      </c>
      <c r="F56" s="11">
        <f>D54-D56</f>
        <v>394569</v>
      </c>
      <c r="G56" s="11">
        <f>C54-C56</f>
        <v>282364</v>
      </c>
      <c r="H56" s="11"/>
    </row>
    <row r="57" spans="1:11" ht="22.5" customHeight="1" x14ac:dyDescent="0.25">
      <c r="A57" s="121" t="s">
        <v>48</v>
      </c>
      <c r="B57" s="98" t="s">
        <v>4</v>
      </c>
      <c r="C57" s="67">
        <v>33.299999999999997</v>
      </c>
      <c r="D57" s="67">
        <v>36.799999999999997</v>
      </c>
      <c r="E57" s="146" t="s">
        <v>185</v>
      </c>
      <c r="F57" s="22">
        <f>D57-C57</f>
        <v>3.5</v>
      </c>
    </row>
    <row r="58" spans="1:11" ht="21.75" customHeight="1" thickBot="1" x14ac:dyDescent="0.3">
      <c r="A58" s="147" t="s">
        <v>49</v>
      </c>
      <c r="B58" s="131" t="s">
        <v>4</v>
      </c>
      <c r="C58" s="68">
        <v>30.6</v>
      </c>
      <c r="D58" s="68">
        <v>27.6</v>
      </c>
      <c r="E58" s="146" t="s">
        <v>186</v>
      </c>
      <c r="F58" s="22">
        <f>D58-C58</f>
        <v>-3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 t="s">
        <v>89</v>
      </c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/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95680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166</v>
      </c>
      <c r="B65" s="71" t="s">
        <v>52</v>
      </c>
      <c r="C65" s="69">
        <v>169</v>
      </c>
      <c r="D65" s="69">
        <v>148</v>
      </c>
      <c r="E65" s="44">
        <f t="shared" ref="E65:E67" si="6">D65/C65*100</f>
        <v>87.57396449704143</v>
      </c>
      <c r="F65" s="1">
        <f>D65-C65</f>
        <v>-21</v>
      </c>
    </row>
    <row r="66" spans="1:9" ht="20.25" x14ac:dyDescent="0.25">
      <c r="A66" s="70" t="s">
        <v>167</v>
      </c>
      <c r="B66" s="72" t="s">
        <v>52</v>
      </c>
      <c r="C66" s="69">
        <v>360</v>
      </c>
      <c r="D66" s="69">
        <v>296</v>
      </c>
      <c r="E66" s="44">
        <f t="shared" si="6"/>
        <v>82.222222222222214</v>
      </c>
      <c r="F66" s="1">
        <f>D66-C66</f>
        <v>-64</v>
      </c>
    </row>
    <row r="67" spans="1:9" ht="20.25" x14ac:dyDescent="0.25">
      <c r="A67" s="70" t="s">
        <v>187</v>
      </c>
      <c r="B67" s="72" t="s">
        <v>52</v>
      </c>
      <c r="C67" s="69">
        <f>C65-C66</f>
        <v>-191</v>
      </c>
      <c r="D67" s="69">
        <f>D65-D66</f>
        <v>-148</v>
      </c>
      <c r="E67" s="44">
        <f t="shared" si="6"/>
        <v>77.486910994764401</v>
      </c>
      <c r="F67" s="1">
        <f>D67-C67</f>
        <v>43</v>
      </c>
    </row>
    <row r="68" spans="1:9" ht="20.25" x14ac:dyDescent="0.25">
      <c r="A68" s="70" t="s">
        <v>177</v>
      </c>
      <c r="B68" s="71" t="s">
        <v>52</v>
      </c>
      <c r="C68" s="69">
        <v>566</v>
      </c>
      <c r="D68" s="69">
        <v>489</v>
      </c>
      <c r="E68" s="44">
        <f>D68/C68*100</f>
        <v>86.39575971731449</v>
      </c>
      <c r="F68" s="1">
        <f>D68-C68</f>
        <v>-77</v>
      </c>
    </row>
    <row r="69" spans="1:9" ht="20.25" x14ac:dyDescent="0.25">
      <c r="A69" s="70" t="s">
        <v>178</v>
      </c>
      <c r="B69" s="72" t="s">
        <v>52</v>
      </c>
      <c r="C69" s="69">
        <v>604</v>
      </c>
      <c r="D69" s="69">
        <v>513</v>
      </c>
      <c r="E69" s="44">
        <f>D69/C69*100</f>
        <v>84.933774834437088</v>
      </c>
      <c r="F69" s="42">
        <f>D69-C69</f>
        <v>-91</v>
      </c>
      <c r="G69" s="11"/>
    </row>
    <row r="70" spans="1:9" ht="36.75" thickBot="1" x14ac:dyDescent="0.3">
      <c r="A70" s="195" t="s">
        <v>179</v>
      </c>
      <c r="B70" s="74" t="s">
        <v>52</v>
      </c>
      <c r="C70" s="75">
        <f>C68-C69</f>
        <v>-38</v>
      </c>
      <c r="D70" s="75">
        <f>D68-D69</f>
        <v>-24</v>
      </c>
      <c r="E70" s="76" t="s">
        <v>47</v>
      </c>
      <c r="F70" s="42">
        <f>D61+D67+D70</f>
        <v>95680</v>
      </c>
      <c r="G70" s="7"/>
      <c r="H70" s="7"/>
      <c r="I70" s="7"/>
    </row>
    <row r="71" spans="1:9" ht="40.5" x14ac:dyDescent="0.25">
      <c r="A71" s="122" t="s">
        <v>57</v>
      </c>
      <c r="B71" s="199" t="s">
        <v>52</v>
      </c>
      <c r="C71" s="77">
        <v>290</v>
      </c>
      <c r="D71" s="77">
        <v>214</v>
      </c>
      <c r="E71" s="123">
        <f>D71/C71*100</f>
        <v>73.793103448275872</v>
      </c>
      <c r="F71" s="153"/>
      <c r="G71" s="7"/>
      <c r="H71" s="16"/>
      <c r="I71" s="7"/>
    </row>
    <row r="72" spans="1:9" ht="20.25" x14ac:dyDescent="0.25">
      <c r="A72" s="97" t="s">
        <v>58</v>
      </c>
      <c r="B72" s="98" t="s">
        <v>52</v>
      </c>
      <c r="C72" s="78">
        <v>21364</v>
      </c>
      <c r="D72" s="78">
        <v>14933</v>
      </c>
      <c r="E72" s="53">
        <f>D72/C72*100</f>
        <v>69.897959183673478</v>
      </c>
      <c r="F72" s="153"/>
      <c r="G72" s="7"/>
      <c r="H72" s="17"/>
      <c r="I72" s="7"/>
    </row>
    <row r="73" spans="1:9" ht="20.25" x14ac:dyDescent="0.25">
      <c r="A73" s="92" t="s">
        <v>59</v>
      </c>
      <c r="B73" s="71" t="s">
        <v>4</v>
      </c>
      <c r="C73" s="79">
        <v>0.57999999999999996</v>
      </c>
      <c r="D73" s="79">
        <v>0.42</v>
      </c>
      <c r="E73" s="80" t="s">
        <v>168</v>
      </c>
      <c r="F73" s="209">
        <f>D73-C73</f>
        <v>-0.15999999999999998</v>
      </c>
      <c r="G73" s="7"/>
      <c r="H73" s="7"/>
      <c r="I73" s="7"/>
    </row>
    <row r="74" spans="1:9" ht="20.25" x14ac:dyDescent="0.25">
      <c r="A74" s="97" t="s">
        <v>60</v>
      </c>
      <c r="B74" s="98" t="s">
        <v>4</v>
      </c>
      <c r="C74" s="81">
        <v>1.1200000000000001</v>
      </c>
      <c r="D74" s="81">
        <v>0.78</v>
      </c>
      <c r="E74" s="80" t="s">
        <v>169</v>
      </c>
      <c r="F74" s="209">
        <f>D74-C74</f>
        <v>-0.34000000000000008</v>
      </c>
    </row>
    <row r="75" spans="1:9" ht="36" x14ac:dyDescent="0.25">
      <c r="A75" s="198" t="s">
        <v>67</v>
      </c>
      <c r="B75" s="71" t="s">
        <v>61</v>
      </c>
      <c r="C75" s="82">
        <v>0.6</v>
      </c>
      <c r="D75" s="82">
        <v>0.4</v>
      </c>
      <c r="E75" s="44">
        <f>D75/C75*100</f>
        <v>66.666666666666671</v>
      </c>
    </row>
    <row r="76" spans="1:9" ht="21" thickBot="1" x14ac:dyDescent="0.3">
      <c r="A76" s="124" t="s">
        <v>62</v>
      </c>
      <c r="B76" s="125" t="s">
        <v>61</v>
      </c>
      <c r="C76" s="83">
        <v>0.5</v>
      </c>
      <c r="D76" s="83">
        <v>0.4</v>
      </c>
      <c r="E76" s="84">
        <f>D76/C76*100</f>
        <v>80</v>
      </c>
    </row>
    <row r="77" spans="1:9" x14ac:dyDescent="0.25">
      <c r="A77" s="336" t="s">
        <v>188</v>
      </c>
      <c r="B77" s="337"/>
      <c r="C77" s="337"/>
      <c r="D77" s="337"/>
      <c r="E77" s="338"/>
    </row>
    <row r="78" spans="1:9" ht="54" x14ac:dyDescent="0.25">
      <c r="A78" s="208" t="s">
        <v>98</v>
      </c>
      <c r="B78" s="71" t="s">
        <v>52</v>
      </c>
      <c r="C78" s="56">
        <v>16036</v>
      </c>
      <c r="D78" s="56">
        <v>15417</v>
      </c>
      <c r="E78" s="44">
        <f>D78/C78*100</f>
        <v>96.139935145921669</v>
      </c>
      <c r="G78" s="5"/>
    </row>
    <row r="79" spans="1:9" ht="20.25" x14ac:dyDescent="0.25">
      <c r="A79" s="121" t="s">
        <v>63</v>
      </c>
      <c r="B79" s="98"/>
      <c r="C79" s="156"/>
      <c r="D79" s="61"/>
      <c r="E79" s="53"/>
    </row>
    <row r="80" spans="1:9" ht="51.75" x14ac:dyDescent="0.25">
      <c r="A80" s="134" t="s">
        <v>135</v>
      </c>
      <c r="B80" s="98" t="s">
        <v>52</v>
      </c>
      <c r="C80" s="61" t="s">
        <v>189</v>
      </c>
      <c r="D80" s="61" t="s">
        <v>189</v>
      </c>
      <c r="E80" s="53" t="s">
        <v>47</v>
      </c>
    </row>
    <row r="81" spans="1:5" ht="20.25" x14ac:dyDescent="0.25">
      <c r="A81" s="121" t="s">
        <v>81</v>
      </c>
      <c r="B81" s="98" t="s">
        <v>52</v>
      </c>
      <c r="C81" s="61">
        <v>7386</v>
      </c>
      <c r="D81" s="61">
        <v>7122</v>
      </c>
      <c r="E81" s="53">
        <f t="shared" ref="E81:E85" si="7">D81/C81*100</f>
        <v>96.425670186839966</v>
      </c>
    </row>
    <row r="82" spans="1:5" ht="20.25" x14ac:dyDescent="0.25">
      <c r="A82" s="121" t="s">
        <v>82</v>
      </c>
      <c r="B82" s="98" t="s">
        <v>52</v>
      </c>
      <c r="C82" s="61">
        <v>1261</v>
      </c>
      <c r="D82" s="61">
        <v>1216</v>
      </c>
      <c r="E82" s="53">
        <f t="shared" si="7"/>
        <v>96.431403647898492</v>
      </c>
    </row>
    <row r="83" spans="1:5" ht="20.25" x14ac:dyDescent="0.25">
      <c r="A83" s="121" t="s">
        <v>83</v>
      </c>
      <c r="B83" s="98" t="s">
        <v>52</v>
      </c>
      <c r="C83" s="61">
        <v>779</v>
      </c>
      <c r="D83" s="61">
        <v>784</v>
      </c>
      <c r="E83" s="53">
        <f t="shared" si="7"/>
        <v>100.64184852374839</v>
      </c>
    </row>
    <row r="84" spans="1:5" ht="20.25" x14ac:dyDescent="0.25">
      <c r="A84" s="121" t="s">
        <v>84</v>
      </c>
      <c r="B84" s="98" t="s">
        <v>52</v>
      </c>
      <c r="C84" s="61">
        <v>182</v>
      </c>
      <c r="D84" s="61">
        <v>157</v>
      </c>
      <c r="E84" s="53">
        <f t="shared" si="7"/>
        <v>86.263736263736263</v>
      </c>
    </row>
    <row r="85" spans="1:5" ht="36" x14ac:dyDescent="0.25">
      <c r="A85" s="208" t="s">
        <v>110</v>
      </c>
      <c r="B85" s="71" t="s">
        <v>64</v>
      </c>
      <c r="C85" s="56">
        <v>37935</v>
      </c>
      <c r="D85" s="56">
        <v>44554</v>
      </c>
      <c r="E85" s="44">
        <f t="shared" si="7"/>
        <v>117.4482667721102</v>
      </c>
    </row>
    <row r="86" spans="1:5" ht="20.25" x14ac:dyDescent="0.25">
      <c r="A86" s="121" t="s">
        <v>65</v>
      </c>
      <c r="B86" s="98"/>
      <c r="C86" s="85"/>
      <c r="D86" s="85"/>
      <c r="E86" s="44"/>
    </row>
    <row r="87" spans="1:5" ht="54" x14ac:dyDescent="0.25">
      <c r="A87" s="134" t="s">
        <v>136</v>
      </c>
      <c r="B87" s="98" t="s">
        <v>64</v>
      </c>
      <c r="C87" s="52">
        <v>49430.8</v>
      </c>
      <c r="D87" s="52">
        <v>54157.3</v>
      </c>
      <c r="E87" s="53">
        <f>D87/C87*100</f>
        <v>109.5618521245863</v>
      </c>
    </row>
    <row r="88" spans="1:5" ht="20.25" x14ac:dyDescent="0.25">
      <c r="A88" s="121" t="s">
        <v>81</v>
      </c>
      <c r="B88" s="98" t="s">
        <v>64</v>
      </c>
      <c r="C88" s="52">
        <v>40423.5</v>
      </c>
      <c r="D88" s="52">
        <v>48936.1</v>
      </c>
      <c r="E88" s="53">
        <f>D88/C88*100</f>
        <v>121.05854267938203</v>
      </c>
    </row>
    <row r="89" spans="1:5" ht="20.25" x14ac:dyDescent="0.25">
      <c r="A89" s="121" t="s">
        <v>82</v>
      </c>
      <c r="B89" s="98" t="s">
        <v>64</v>
      </c>
      <c r="C89" s="52">
        <v>43814.8</v>
      </c>
      <c r="D89" s="52">
        <v>49659.6</v>
      </c>
      <c r="E89" s="53">
        <f>D89/C89*100</f>
        <v>113.33978473027378</v>
      </c>
    </row>
    <row r="90" spans="1:5" ht="20.25" x14ac:dyDescent="0.25">
      <c r="A90" s="121" t="s">
        <v>83</v>
      </c>
      <c r="B90" s="98" t="s">
        <v>64</v>
      </c>
      <c r="C90" s="52">
        <v>32761</v>
      </c>
      <c r="D90" s="52">
        <v>35882.1</v>
      </c>
      <c r="E90" s="53">
        <f>D90/C90*100</f>
        <v>109.52687646897226</v>
      </c>
    </row>
    <row r="91" spans="1:5" ht="20.25" x14ac:dyDescent="0.25">
      <c r="A91" s="121" t="s">
        <v>84</v>
      </c>
      <c r="B91" s="98" t="s">
        <v>64</v>
      </c>
      <c r="C91" s="52">
        <v>41477.300000000003</v>
      </c>
      <c r="D91" s="52">
        <v>43283</v>
      </c>
      <c r="E91" s="53">
        <f>D91/C91*100</f>
        <v>104.35346563059792</v>
      </c>
    </row>
    <row r="92" spans="1:5" ht="36.75" thickBot="1" x14ac:dyDescent="0.3">
      <c r="A92" s="136" t="s">
        <v>68</v>
      </c>
      <c r="B92" s="207" t="s">
        <v>24</v>
      </c>
      <c r="C92" s="86">
        <v>0</v>
      </c>
      <c r="D92" s="86">
        <v>0</v>
      </c>
      <c r="E92" s="101" t="s">
        <v>47</v>
      </c>
    </row>
    <row r="93" spans="1:5" x14ac:dyDescent="0.25">
      <c r="A93" s="102"/>
      <c r="B93" s="102"/>
      <c r="C93" s="102"/>
      <c r="D93" s="102"/>
      <c r="E93" s="102"/>
    </row>
    <row r="94" spans="1:5" s="3" customFormat="1" x14ac:dyDescent="0.25">
      <c r="A94" s="339" t="s">
        <v>192</v>
      </c>
      <c r="B94" s="339"/>
      <c r="C94" s="339"/>
      <c r="D94" s="339"/>
      <c r="E94" s="339"/>
    </row>
    <row r="95" spans="1:5" x14ac:dyDescent="0.25">
      <c r="A95" s="165"/>
      <c r="B95" s="166"/>
      <c r="C95" s="89"/>
      <c r="D95" s="89"/>
      <c r="E95" s="16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59:E59"/>
    <mergeCell ref="F59:F60"/>
    <mergeCell ref="A77:E77"/>
    <mergeCell ref="A94:E94"/>
    <mergeCell ref="A13:E13"/>
    <mergeCell ref="A19:E19"/>
    <mergeCell ref="A22:E22"/>
    <mergeCell ref="A27:E27"/>
    <mergeCell ref="A35:E35"/>
    <mergeCell ref="A53:E53"/>
    <mergeCell ref="A31:E31"/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" right="0" top="0" bottom="0" header="0.31496062992125984" footer="0.31496062992125984"/>
  <pageSetup paperSize="9" scale="83" orientation="portrait" verticalDpi="180" r:id="rId1"/>
  <rowBreaks count="2" manualBreakCount="2">
    <brk id="38" max="4" man="1"/>
    <brk id="76" max="4" man="1"/>
  </rowBreaks>
  <colBreaks count="1" manualBreakCount="1">
    <brk id="5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view="pageBreakPreview" topLeftCell="A21" zoomScale="80" zoomScaleNormal="100" zoomScaleSheetLayoutView="80" workbookViewId="0">
      <selection activeCell="C29" sqref="C29:D29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193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194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219" t="s">
        <v>6</v>
      </c>
      <c r="C6" s="50">
        <v>15290.06</v>
      </c>
      <c r="D6" s="50">
        <v>15932.951800000001</v>
      </c>
      <c r="E6" s="123">
        <f>D6/C6*100</f>
        <v>104.20463883071749</v>
      </c>
      <c r="F6" s="160">
        <f>D6-C6</f>
        <v>642.89180000000124</v>
      </c>
    </row>
    <row r="7" spans="1:8" ht="36" customHeight="1" x14ac:dyDescent="0.25">
      <c r="A7" s="220" t="s">
        <v>7</v>
      </c>
      <c r="B7" s="71" t="s">
        <v>6</v>
      </c>
      <c r="C7" s="51">
        <v>11138.288</v>
      </c>
      <c r="D7" s="51">
        <v>12030.813</v>
      </c>
      <c r="E7" s="44">
        <f>D7/C7*100</f>
        <v>108.013125535989</v>
      </c>
      <c r="F7" s="161">
        <f>D7-C7</f>
        <v>892.52499999999964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9119.0869999999995</v>
      </c>
      <c r="D9" s="52">
        <v>10448.606</v>
      </c>
      <c r="E9" s="53">
        <f>D9/C9*100</f>
        <v>114.57951876103387</v>
      </c>
      <c r="F9" s="25">
        <f>D9/D7*100</f>
        <v>86.84871088928071</v>
      </c>
      <c r="G9" s="6">
        <f>C9/C7*100</f>
        <v>81.871531782981364</v>
      </c>
    </row>
    <row r="10" spans="1:8" ht="37.5" customHeight="1" x14ac:dyDescent="0.25">
      <c r="A10" s="135" t="s">
        <v>87</v>
      </c>
      <c r="B10" s="98" t="s">
        <v>6</v>
      </c>
      <c r="C10" s="55">
        <v>938.04859999999996</v>
      </c>
      <c r="D10" s="55">
        <v>469.4436</v>
      </c>
      <c r="E10" s="53">
        <f>D10/C10*100</f>
        <v>50.044699176567185</v>
      </c>
      <c r="F10" s="25">
        <f>D10/D7*100</f>
        <v>3.9020106122503941</v>
      </c>
      <c r="G10" s="6">
        <f>C10/C7*100</f>
        <v>8.421838257369533</v>
      </c>
      <c r="H10" s="6">
        <f>D10/C10*100</f>
        <v>50.044699176567185</v>
      </c>
    </row>
    <row r="11" spans="1:8" ht="18.75" customHeight="1" x14ac:dyDescent="0.25">
      <c r="A11" s="134" t="s">
        <v>11</v>
      </c>
      <c r="B11" s="98" t="s">
        <v>6</v>
      </c>
      <c r="C11" s="184">
        <v>178.88390000000001</v>
      </c>
      <c r="D11" s="52">
        <v>203.285</v>
      </c>
      <c r="E11" s="53">
        <f>D11/C11*100</f>
        <v>113.64074687548739</v>
      </c>
      <c r="F11" s="25">
        <f>D11/D7*100</f>
        <v>1.6897029319631183</v>
      </c>
      <c r="G11" s="6">
        <f>C11/C7*100</f>
        <v>1.6060268867172405</v>
      </c>
    </row>
    <row r="12" spans="1:8" ht="18.75" customHeight="1" thickBot="1" x14ac:dyDescent="0.3">
      <c r="A12" s="134" t="s">
        <v>123</v>
      </c>
      <c r="B12" s="98" t="s">
        <v>6</v>
      </c>
      <c r="C12" s="184">
        <v>19.829699999999999</v>
      </c>
      <c r="D12" s="52">
        <v>24.282399999999999</v>
      </c>
      <c r="E12" s="53">
        <f>D12/C12*100</f>
        <v>122.45470178570528</v>
      </c>
      <c r="F12" s="25">
        <f>D12/D7*100</f>
        <v>0.20183507132892847</v>
      </c>
      <c r="G12" s="6">
        <f>C12/C7*100</f>
        <v>0.17803184834150454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220" t="s">
        <v>12</v>
      </c>
      <c r="B14" s="71" t="s">
        <v>6</v>
      </c>
      <c r="C14" s="51">
        <v>9119.1</v>
      </c>
      <c r="D14" s="51">
        <v>10448.6</v>
      </c>
      <c r="E14" s="162">
        <f>D14/C14*100</f>
        <v>114.57928962287944</v>
      </c>
      <c r="F14" s="210">
        <f>D14/D7*100</f>
        <v>86.848661017339396</v>
      </c>
      <c r="G14" s="210">
        <f>C14/C7*100</f>
        <v>81.871648497506982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320.99599999999998</v>
      </c>
      <c r="D15" s="180">
        <v>393.73</v>
      </c>
      <c r="E15" s="151">
        <f>D15/C15*100</f>
        <v>122.65884933145585</v>
      </c>
      <c r="F15" s="211">
        <f>D15/$D$14*100</f>
        <v>3.7682560343012463</v>
      </c>
      <c r="G15" s="211">
        <f>C15/$C$14*100</f>
        <v>3.5200403548595798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7543.0671000000002</v>
      </c>
      <c r="D16" s="181">
        <v>8569.7558000000008</v>
      </c>
      <c r="E16" s="152">
        <f>SUM(D16/C16*100)</f>
        <v>113.61102435374069</v>
      </c>
      <c r="F16" s="211">
        <f t="shared" ref="F16:F18" si="0">D16/$D$14*100</f>
        <v>82.018220622858578</v>
      </c>
      <c r="G16" s="211">
        <f t="shared" ref="G16:G18" si="1">C16/$C$14*100</f>
        <v>82.717231963680632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1052.1310000000001</v>
      </c>
      <c r="D17" s="181">
        <v>1288.5070000000001</v>
      </c>
      <c r="E17" s="152">
        <f>SUM(D17/C17*100)</f>
        <v>122.46640389837387</v>
      </c>
      <c r="F17" s="211">
        <f t="shared" si="0"/>
        <v>12.331862641885037</v>
      </c>
      <c r="G17" s="211">
        <f t="shared" si="1"/>
        <v>11.537662707942669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202.892</v>
      </c>
      <c r="D18" s="181">
        <v>196.613</v>
      </c>
      <c r="E18" s="152">
        <f>SUM(D18/C18*100)</f>
        <v>96.905250083788417</v>
      </c>
      <c r="F18" s="211">
        <f t="shared" si="0"/>
        <v>1.8817162107842198</v>
      </c>
      <c r="G18" s="211">
        <f t="shared" si="1"/>
        <v>2.2249125461942514</v>
      </c>
      <c r="H18" s="140"/>
    </row>
    <row r="19" spans="1:10" s="3" customFormat="1" ht="23.25" x14ac:dyDescent="0.25">
      <c r="A19" s="343" t="s">
        <v>190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457.17500000000001</v>
      </c>
      <c r="D20" s="111">
        <v>802.03099999999995</v>
      </c>
      <c r="E20" s="54">
        <f>SUM(D20/C20*100)</f>
        <v>175.43194619128343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155.6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9736</v>
      </c>
      <c r="D23" s="56">
        <v>8380</v>
      </c>
      <c r="E23" s="100">
        <f>SUM(D23/C23*100)</f>
        <v>86.072308956450286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7234</v>
      </c>
      <c r="D24" s="56">
        <v>7739</v>
      </c>
      <c r="E24" s="100">
        <f>SUM(D24/C24*100)</f>
        <v>106.98092341719658</v>
      </c>
      <c r="F24" s="164">
        <f>D24/D23*100</f>
        <v>92.350835322195707</v>
      </c>
      <c r="G24" s="164">
        <f>C24/C23*100</f>
        <v>74.301561216105171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223" t="s">
        <v>21</v>
      </c>
      <c r="B28" s="71" t="s">
        <v>6</v>
      </c>
      <c r="C28" s="43">
        <v>6627.8</v>
      </c>
      <c r="D28" s="43">
        <v>6725</v>
      </c>
      <c r="E28" s="44">
        <f>D28/C28*100</f>
        <v>101.46654998642084</v>
      </c>
      <c r="F28" s="157">
        <f>E28/I28</f>
        <v>101.52746646630062</v>
      </c>
      <c r="G28" s="25">
        <f>D28+D29</f>
        <v>6903.51</v>
      </c>
      <c r="H28" s="25">
        <f>G28/G29*100</f>
        <v>101.51847358552995</v>
      </c>
      <c r="I28" s="159">
        <v>0.99939999999999996</v>
      </c>
    </row>
    <row r="29" spans="1:10" ht="31.5" x14ac:dyDescent="0.25">
      <c r="A29" s="223" t="s">
        <v>22</v>
      </c>
      <c r="B29" s="71" t="s">
        <v>6</v>
      </c>
      <c r="C29" s="43">
        <v>172.45</v>
      </c>
      <c r="D29" s="43">
        <v>178.51</v>
      </c>
      <c r="E29" s="44">
        <f>D29/C29*100</f>
        <v>103.51406204697014</v>
      </c>
      <c r="F29" s="157">
        <f>E29/I29</f>
        <v>105.49741341925208</v>
      </c>
      <c r="G29" s="25">
        <f>C28+C29</f>
        <v>6800.25</v>
      </c>
      <c r="H29" s="103"/>
      <c r="I29" s="159">
        <v>0.98119999999999996</v>
      </c>
    </row>
    <row r="30" spans="1:10" ht="32.25" thickBot="1" x14ac:dyDescent="0.3">
      <c r="A30" s="133" t="s">
        <v>114</v>
      </c>
      <c r="B30" s="224" t="s">
        <v>6</v>
      </c>
      <c r="C30" s="58">
        <v>848.7</v>
      </c>
      <c r="D30" s="58">
        <v>935.2</v>
      </c>
      <c r="E30" s="46">
        <f>D30/C30*100</f>
        <v>110.19205844232356</v>
      </c>
      <c r="F30" s="157">
        <f>E30/I30</f>
        <v>102.00135003454925</v>
      </c>
      <c r="I30" s="4">
        <v>1.0803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1112929.6000000001</v>
      </c>
      <c r="D32" s="59">
        <v>1149044.2</v>
      </c>
      <c r="E32" s="150">
        <f>D32/C32*100</f>
        <v>103.24500309812947</v>
      </c>
      <c r="F32" s="155">
        <v>1095831.1000000001</v>
      </c>
      <c r="G32" s="129">
        <v>404003.5</v>
      </c>
    </row>
    <row r="33" spans="1:12" ht="30" customHeight="1" x14ac:dyDescent="0.25">
      <c r="A33" s="93" t="s">
        <v>86</v>
      </c>
      <c r="B33" s="94" t="s">
        <v>24</v>
      </c>
      <c r="C33" s="60">
        <v>333744.3</v>
      </c>
      <c r="D33" s="60">
        <v>362163.9</v>
      </c>
      <c r="E33" s="95">
        <f>D33/C33*100</f>
        <v>108.51538138628885</v>
      </c>
      <c r="F33" s="221">
        <f>D33/D32*100</f>
        <v>31.518709201961077</v>
      </c>
      <c r="G33" s="221">
        <f>C33/C32*100</f>
        <v>29.987907590920393</v>
      </c>
      <c r="H33" s="6">
        <f>F33-G33</f>
        <v>1.5308016110406832</v>
      </c>
    </row>
    <row r="34" spans="1:12" ht="20.25" hidden="1" x14ac:dyDescent="0.25">
      <c r="A34" s="96" t="s">
        <v>25</v>
      </c>
      <c r="B34" s="71" t="s">
        <v>4</v>
      </c>
      <c r="C34" s="51">
        <f>C33/C42*100</f>
        <v>38.467588759641984</v>
      </c>
      <c r="D34" s="51">
        <f>D33/D42*100</f>
        <v>39.207392596815481</v>
      </c>
      <c r="E34" s="44">
        <f>C34-D34</f>
        <v>-0.73980383717349696</v>
      </c>
      <c r="F34" s="222"/>
      <c r="G34" s="222"/>
    </row>
    <row r="35" spans="1:12" x14ac:dyDescent="0.25">
      <c r="A35" s="349" t="s">
        <v>207</v>
      </c>
      <c r="B35" s="350"/>
      <c r="C35" s="350"/>
      <c r="D35" s="350"/>
      <c r="E35" s="351"/>
      <c r="F35" s="221">
        <f>D32/F32*100</f>
        <v>104.85595818552693</v>
      </c>
      <c r="G35" s="221">
        <f>D33/G32*100</f>
        <v>89.643753086297522</v>
      </c>
    </row>
    <row r="36" spans="1:12" ht="20.25" x14ac:dyDescent="0.25">
      <c r="A36" s="97" t="s">
        <v>26</v>
      </c>
      <c r="B36" s="98" t="s">
        <v>24</v>
      </c>
      <c r="C36" s="61">
        <v>171067.2</v>
      </c>
      <c r="D36" s="61">
        <v>173276</v>
      </c>
      <c r="E36" s="53">
        <f t="shared" ref="E36:E47" si="2">D36/C36*100</f>
        <v>101.29118849200782</v>
      </c>
      <c r="F36" s="25">
        <f>D36/D33*100</f>
        <v>47.844636088798467</v>
      </c>
      <c r="G36" s="25">
        <f>C36/C33*100</f>
        <v>51.256965287497046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78853.5</v>
      </c>
      <c r="D37" s="61">
        <v>89276</v>
      </c>
      <c r="E37" s="53">
        <f t="shared" si="2"/>
        <v>113.21754899909327</v>
      </c>
      <c r="F37" s="25">
        <f>D37/D33*100</f>
        <v>24.650717534243473</v>
      </c>
      <c r="G37" s="25">
        <f>C37/C33*100</f>
        <v>23.626920369875982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34577.5</v>
      </c>
      <c r="D38" s="61">
        <v>28355.8</v>
      </c>
      <c r="E38" s="53">
        <f t="shared" si="2"/>
        <v>82.006507121683171</v>
      </c>
      <c r="F38" s="25">
        <f>D38/D33*100</f>
        <v>7.8295489970148875</v>
      </c>
      <c r="G38" s="25">
        <f>C38/C33*100</f>
        <v>10.360476568438774</v>
      </c>
      <c r="H38" s="7"/>
      <c r="I38" s="7"/>
    </row>
    <row r="39" spans="1:12" ht="40.5" x14ac:dyDescent="0.25">
      <c r="A39" s="97" t="s">
        <v>31</v>
      </c>
      <c r="B39" s="98" t="s">
        <v>28</v>
      </c>
      <c r="C39" s="61">
        <v>12174.3</v>
      </c>
      <c r="D39" s="61">
        <v>21209.1</v>
      </c>
      <c r="E39" s="53" t="s">
        <v>208</v>
      </c>
      <c r="F39" s="25">
        <f>D39/D33*100</f>
        <v>5.8562159287549083</v>
      </c>
      <c r="G39" s="25">
        <f>C39/C33*100</f>
        <v>3.6477926364585098</v>
      </c>
      <c r="H39" s="7"/>
      <c r="I39" s="7"/>
    </row>
    <row r="40" spans="1:12" ht="40.5" x14ac:dyDescent="0.25">
      <c r="A40" s="97" t="s">
        <v>30</v>
      </c>
      <c r="B40" s="98" t="s">
        <v>28</v>
      </c>
      <c r="C40" s="61">
        <v>16478.2</v>
      </c>
      <c r="D40" s="61">
        <v>26398.9</v>
      </c>
      <c r="E40" s="53" t="s">
        <v>209</v>
      </c>
      <c r="F40" s="25">
        <f>D40/D33*100</f>
        <v>7.2892135301171654</v>
      </c>
      <c r="G40" s="25">
        <f>C40/C33*100</f>
        <v>4.9373727131819187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779185.3</v>
      </c>
      <c r="D41" s="61">
        <v>786880.3</v>
      </c>
      <c r="E41" s="53">
        <f t="shared" si="2"/>
        <v>100.98756996570648</v>
      </c>
      <c r="F41" s="25">
        <f>D41/D32*100</f>
        <v>68.481290798038927</v>
      </c>
      <c r="G41" s="25">
        <f>C41/C32*100</f>
        <v>70.012092409079614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867598.7</v>
      </c>
      <c r="D42" s="59">
        <v>923713.3</v>
      </c>
      <c r="E42" s="44">
        <f t="shared" si="2"/>
        <v>106.46780591072809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645029.79999999993</v>
      </c>
      <c r="D43" s="61">
        <f>SUM(D44:D47)</f>
        <v>710682.49999999988</v>
      </c>
      <c r="E43" s="53">
        <f t="shared" si="2"/>
        <v>110.17824292769109</v>
      </c>
      <c r="F43" s="6">
        <f>D43/D42*100</f>
        <v>76.937562769746819</v>
      </c>
      <c r="G43" s="6">
        <f>C43/C42*100</f>
        <v>74.346561376820873</v>
      </c>
    </row>
    <row r="44" spans="1:12" ht="20.25" x14ac:dyDescent="0.25">
      <c r="A44" s="97" t="s">
        <v>35</v>
      </c>
      <c r="B44" s="98" t="s">
        <v>28</v>
      </c>
      <c r="C44" s="61">
        <v>520582.6</v>
      </c>
      <c r="D44" s="61">
        <v>572785.19999999995</v>
      </c>
      <c r="E44" s="53">
        <f t="shared" si="2"/>
        <v>110.02772662782043</v>
      </c>
      <c r="F44" s="22">
        <f>D44/$D$42*100</f>
        <v>62.008980492107227</v>
      </c>
      <c r="G44" s="22">
        <f>C44/$C$42*100</f>
        <v>60.002694794263753</v>
      </c>
    </row>
    <row r="45" spans="1:12" ht="20.25" x14ac:dyDescent="0.25">
      <c r="A45" s="97" t="s">
        <v>36</v>
      </c>
      <c r="B45" s="98" t="s">
        <v>28</v>
      </c>
      <c r="C45" s="61">
        <v>61911.199999999997</v>
      </c>
      <c r="D45" s="61">
        <v>70294.399999999994</v>
      </c>
      <c r="E45" s="53">
        <f t="shared" si="2"/>
        <v>113.54068407654833</v>
      </c>
      <c r="F45" s="22">
        <f>D45/$D$42*100</f>
        <v>7.6099802828431704</v>
      </c>
      <c r="G45" s="22">
        <f t="shared" ref="G45:G47" si="3">C45/$C$42*100</f>
        <v>7.1359258606542406</v>
      </c>
    </row>
    <row r="46" spans="1:12" ht="18" customHeight="1" x14ac:dyDescent="0.25">
      <c r="A46" s="97" t="s">
        <v>37</v>
      </c>
      <c r="B46" s="98" t="s">
        <v>28</v>
      </c>
      <c r="C46" s="61">
        <v>45129.4</v>
      </c>
      <c r="D46" s="61">
        <v>45896.7</v>
      </c>
      <c r="E46" s="53">
        <f t="shared" si="2"/>
        <v>101.70022202821221</v>
      </c>
      <c r="F46" s="22">
        <f>D46/$D$42*100</f>
        <v>4.9687170250769359</v>
      </c>
      <c r="G46" s="22">
        <f t="shared" si="3"/>
        <v>5.2016444930127266</v>
      </c>
      <c r="H46" s="7"/>
      <c r="I46" s="8"/>
      <c r="J46" s="9"/>
      <c r="K46" s="9"/>
      <c r="L46" s="10"/>
    </row>
    <row r="47" spans="1:12" ht="21" customHeight="1" x14ac:dyDescent="0.25">
      <c r="A47" s="97" t="s">
        <v>38</v>
      </c>
      <c r="B47" s="98" t="s">
        <v>28</v>
      </c>
      <c r="C47" s="61">
        <v>17406.599999999999</v>
      </c>
      <c r="D47" s="61">
        <v>21706.2</v>
      </c>
      <c r="E47" s="53">
        <f t="shared" si="2"/>
        <v>124.70097549205474</v>
      </c>
      <c r="F47" s="22">
        <f t="shared" ref="F47" si="4">D47/$D$42*100</f>
        <v>2.3498849697195006</v>
      </c>
      <c r="G47" s="22">
        <f t="shared" si="3"/>
        <v>2.0062962288901538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74.346561376820873</v>
      </c>
      <c r="D48" s="51">
        <f>D43/D42*100</f>
        <v>76.937562769746819</v>
      </c>
      <c r="E48" s="99" t="s">
        <v>210</v>
      </c>
      <c r="F48" s="27">
        <f>D48-C48</f>
        <v>2.5910013929259463</v>
      </c>
      <c r="G48" s="106">
        <f>C43/C42*100</f>
        <v>74.346561376820873</v>
      </c>
      <c r="H48" s="107">
        <f>D43/D42*100</f>
        <v>76.937562769746819</v>
      </c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60.002694794263753</v>
      </c>
      <c r="D49" s="62">
        <f>D44/D42*100</f>
        <v>62.008980492107227</v>
      </c>
      <c r="E49" s="99" t="s">
        <v>211</v>
      </c>
      <c r="F49" s="27">
        <f t="shared" ref="F49:F52" si="5">D49-C49</f>
        <v>2.0062856978434738</v>
      </c>
      <c r="G49" s="108">
        <f>C44/C42*100</f>
        <v>60.002694794263753</v>
      </c>
      <c r="H49" s="107">
        <f>D44/D42*100</f>
        <v>62.008980492107227</v>
      </c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7.1359258606542406</v>
      </c>
      <c r="D50" s="62">
        <f>D45/D42*100</f>
        <v>7.6099802828431704</v>
      </c>
      <c r="E50" s="99" t="s">
        <v>212</v>
      </c>
      <c r="F50" s="27">
        <f>D50-C50</f>
        <v>0.47405442218892979</v>
      </c>
      <c r="G50" s="108">
        <f>C45/C42*100</f>
        <v>7.1359258606542406</v>
      </c>
      <c r="H50" s="107">
        <f>D45/D42*100</f>
        <v>7.6099802828431704</v>
      </c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5.2016444930127266</v>
      </c>
      <c r="D51" s="63">
        <f>D46/D42*100</f>
        <v>4.9687170250769359</v>
      </c>
      <c r="E51" s="99" t="s">
        <v>213</v>
      </c>
      <c r="F51" s="27">
        <f t="shared" si="5"/>
        <v>-0.23292746793579067</v>
      </c>
      <c r="G51" s="108">
        <f>C46/C42*100</f>
        <v>5.2016444930127266</v>
      </c>
      <c r="H51" s="107">
        <f>D46/D42*100</f>
        <v>4.9687170250769359</v>
      </c>
      <c r="I51" s="105"/>
    </row>
    <row r="52" spans="1:11" ht="36.75" thickBot="1" x14ac:dyDescent="0.3">
      <c r="A52" s="128" t="s">
        <v>43</v>
      </c>
      <c r="B52" s="218" t="s">
        <v>4</v>
      </c>
      <c r="C52" s="64">
        <f>C47/C42*100</f>
        <v>2.0062962288901538</v>
      </c>
      <c r="D52" s="64">
        <f>D47/D42*100</f>
        <v>2.3498849697195006</v>
      </c>
      <c r="E52" s="99" t="s">
        <v>214</v>
      </c>
      <c r="F52" s="27">
        <f t="shared" si="5"/>
        <v>0.34358874082934676</v>
      </c>
      <c r="G52" s="106">
        <f>C47/C42*100</f>
        <v>2.0062962288901538</v>
      </c>
      <c r="H52" s="109">
        <f>D47/D42*100</f>
        <v>2.3498849697195006</v>
      </c>
      <c r="I52" s="110"/>
      <c r="J52" s="12"/>
      <c r="K52" s="13"/>
    </row>
    <row r="53" spans="1:11" x14ac:dyDescent="0.25">
      <c r="A53" s="333" t="s">
        <v>201</v>
      </c>
      <c r="B53" s="330"/>
      <c r="C53" s="330"/>
      <c r="D53" s="330"/>
      <c r="E53" s="334"/>
    </row>
    <row r="54" spans="1:11" ht="36" x14ac:dyDescent="0.25">
      <c r="A54" s="214" t="s">
        <v>151</v>
      </c>
      <c r="B54" s="141" t="s">
        <v>24</v>
      </c>
      <c r="C54" s="65">
        <v>425803</v>
      </c>
      <c r="D54" s="65">
        <v>475796</v>
      </c>
      <c r="E54" s="95">
        <f>D54/C54*100</f>
        <v>111.74087547527847</v>
      </c>
      <c r="F54" s="42"/>
      <c r="G54" s="14"/>
    </row>
    <row r="55" spans="1:11" ht="20.25" x14ac:dyDescent="0.3">
      <c r="A55" s="142" t="s">
        <v>45</v>
      </c>
      <c r="B55" s="98" t="s">
        <v>24</v>
      </c>
      <c r="C55" s="66">
        <f>C54-C56</f>
        <v>485906</v>
      </c>
      <c r="D55" s="66">
        <v>488976</v>
      </c>
      <c r="E55" s="143">
        <f>D55/C55*100</f>
        <v>100.63180944462509</v>
      </c>
      <c r="F55" s="11"/>
      <c r="G55" s="14"/>
      <c r="H55" s="14"/>
    </row>
    <row r="56" spans="1:11" ht="20.25" x14ac:dyDescent="0.3">
      <c r="A56" s="144" t="s">
        <v>46</v>
      </c>
      <c r="B56" s="98" t="s">
        <v>24</v>
      </c>
      <c r="C56" s="66">
        <v>-60103</v>
      </c>
      <c r="D56" s="66">
        <f>D54-D55</f>
        <v>-13180</v>
      </c>
      <c r="E56" s="145" t="s">
        <v>47</v>
      </c>
      <c r="F56" s="11">
        <f>D54-D56</f>
        <v>488976</v>
      </c>
      <c r="G56" s="11">
        <f>C54-C56</f>
        <v>485906</v>
      </c>
      <c r="H56" s="11"/>
    </row>
    <row r="57" spans="1:11" ht="22.5" customHeight="1" x14ac:dyDescent="0.25">
      <c r="A57" s="121" t="s">
        <v>48</v>
      </c>
      <c r="B57" s="98" t="s">
        <v>4</v>
      </c>
      <c r="C57" s="67">
        <v>33.299999999999997</v>
      </c>
      <c r="D57" s="67">
        <v>42.1</v>
      </c>
      <c r="E57" s="146" t="s">
        <v>202</v>
      </c>
      <c r="F57" s="22">
        <f>D57-C57</f>
        <v>8.8000000000000043</v>
      </c>
    </row>
    <row r="58" spans="1:11" ht="21.75" customHeight="1" thickBot="1" x14ac:dyDescent="0.3">
      <c r="A58" s="147" t="s">
        <v>49</v>
      </c>
      <c r="B58" s="131" t="s">
        <v>4</v>
      </c>
      <c r="C58" s="68">
        <v>28.2</v>
      </c>
      <c r="D58" s="68">
        <v>26.6</v>
      </c>
      <c r="E58" s="146" t="s">
        <v>203</v>
      </c>
      <c r="F58" s="22">
        <f>D58-C58</f>
        <v>-1.5999999999999979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 t="s">
        <v>89</v>
      </c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/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95666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198</v>
      </c>
      <c r="B65" s="71" t="s">
        <v>52</v>
      </c>
      <c r="C65" s="69">
        <v>220</v>
      </c>
      <c r="D65" s="69">
        <v>197</v>
      </c>
      <c r="E65" s="44">
        <f t="shared" ref="E65:E67" si="6">D65/C65*100</f>
        <v>89.545454545454547</v>
      </c>
      <c r="F65" s="1">
        <f>D65-C65</f>
        <v>-23</v>
      </c>
    </row>
    <row r="66" spans="1:9" ht="20.25" x14ac:dyDescent="0.25">
      <c r="A66" s="70" t="s">
        <v>199</v>
      </c>
      <c r="B66" s="72" t="s">
        <v>52</v>
      </c>
      <c r="C66" s="69">
        <v>452</v>
      </c>
      <c r="D66" s="69">
        <v>367</v>
      </c>
      <c r="E66" s="44">
        <f t="shared" si="6"/>
        <v>81.194690265486727</v>
      </c>
      <c r="F66" s="1">
        <f>D66-C66</f>
        <v>-85</v>
      </c>
    </row>
    <row r="67" spans="1:9" ht="20.25" x14ac:dyDescent="0.25">
      <c r="A67" s="70" t="s">
        <v>200</v>
      </c>
      <c r="B67" s="72" t="s">
        <v>52</v>
      </c>
      <c r="C67" s="69">
        <f>C65-C66</f>
        <v>-232</v>
      </c>
      <c r="D67" s="69">
        <f>D65-D66</f>
        <v>-170</v>
      </c>
      <c r="E67" s="44">
        <f t="shared" si="6"/>
        <v>73.275862068965509</v>
      </c>
      <c r="F67" s="1">
        <f>D67-C67</f>
        <v>62</v>
      </c>
    </row>
    <row r="68" spans="1:9" ht="20.25" x14ac:dyDescent="0.25">
      <c r="A68" s="70" t="s">
        <v>195</v>
      </c>
      <c r="B68" s="71" t="s">
        <v>52</v>
      </c>
      <c r="C68" s="69">
        <v>753</v>
      </c>
      <c r="D68" s="69">
        <v>689</v>
      </c>
      <c r="E68" s="44">
        <f>D68/C68*100</f>
        <v>91.500664010624163</v>
      </c>
      <c r="F68" s="1">
        <f>D68-C68</f>
        <v>-64</v>
      </c>
    </row>
    <row r="69" spans="1:9" ht="20.25" x14ac:dyDescent="0.25">
      <c r="A69" s="70" t="s">
        <v>196</v>
      </c>
      <c r="B69" s="72" t="s">
        <v>52</v>
      </c>
      <c r="C69" s="69">
        <v>845</v>
      </c>
      <c r="D69" s="69">
        <v>705</v>
      </c>
      <c r="E69" s="44">
        <f>D69/C69*100</f>
        <v>83.431952662721898</v>
      </c>
      <c r="F69" s="42">
        <f>D69-C69</f>
        <v>-140</v>
      </c>
      <c r="G69" s="11"/>
    </row>
    <row r="70" spans="1:9" ht="36.75" thickBot="1" x14ac:dyDescent="0.3">
      <c r="A70" s="195" t="s">
        <v>197</v>
      </c>
      <c r="B70" s="74" t="s">
        <v>52</v>
      </c>
      <c r="C70" s="75">
        <f>C68-C69</f>
        <v>-92</v>
      </c>
      <c r="D70" s="75">
        <f>D68-D69</f>
        <v>-16</v>
      </c>
      <c r="E70" s="76" t="s">
        <v>47</v>
      </c>
      <c r="F70" s="42">
        <f>D61+D67+D70</f>
        <v>95666</v>
      </c>
      <c r="G70" s="7"/>
      <c r="H70" s="7"/>
      <c r="I70" s="7"/>
    </row>
    <row r="71" spans="1:9" ht="40.5" x14ac:dyDescent="0.25">
      <c r="A71" s="122" t="s">
        <v>57</v>
      </c>
      <c r="B71" s="215" t="s">
        <v>52</v>
      </c>
      <c r="C71" s="77">
        <v>266</v>
      </c>
      <c r="D71" s="77">
        <v>218</v>
      </c>
      <c r="E71" s="123">
        <f>D71/C71*100</f>
        <v>81.954887218045116</v>
      </c>
      <c r="F71" s="153"/>
      <c r="G71" s="7"/>
      <c r="H71" s="16"/>
      <c r="I71" s="7"/>
    </row>
    <row r="72" spans="1:9" ht="20.25" x14ac:dyDescent="0.25">
      <c r="A72" s="97" t="s">
        <v>58</v>
      </c>
      <c r="B72" s="98" t="s">
        <v>52</v>
      </c>
      <c r="C72" s="78">
        <v>21069</v>
      </c>
      <c r="D72" s="78">
        <v>14631</v>
      </c>
      <c r="E72" s="53">
        <f>D72/C72*100</f>
        <v>69.443257867008398</v>
      </c>
      <c r="F72" s="153"/>
      <c r="G72" s="7"/>
      <c r="H72" s="17"/>
      <c r="I72" s="7"/>
    </row>
    <row r="73" spans="1:9" ht="20.25" x14ac:dyDescent="0.25">
      <c r="A73" s="92" t="s">
        <v>59</v>
      </c>
      <c r="B73" s="71" t="s">
        <v>4</v>
      </c>
      <c r="C73" s="79">
        <v>0.53</v>
      </c>
      <c r="D73" s="79">
        <v>0.43</v>
      </c>
      <c r="E73" s="80" t="s">
        <v>204</v>
      </c>
      <c r="F73" s="209">
        <f>D73-C73</f>
        <v>-0.10000000000000003</v>
      </c>
      <c r="G73" s="7"/>
      <c r="H73" s="7"/>
      <c r="I73" s="7"/>
    </row>
    <row r="74" spans="1:9" ht="20.25" x14ac:dyDescent="0.25">
      <c r="A74" s="97" t="s">
        <v>60</v>
      </c>
      <c r="B74" s="98" t="s">
        <v>4</v>
      </c>
      <c r="C74" s="81">
        <v>1.1000000000000001</v>
      </c>
      <c r="D74" s="81">
        <v>0.76</v>
      </c>
      <c r="E74" s="80" t="s">
        <v>169</v>
      </c>
      <c r="F74" s="209">
        <f>D74-C74</f>
        <v>-0.34000000000000008</v>
      </c>
    </row>
    <row r="75" spans="1:9" ht="36" x14ac:dyDescent="0.25">
      <c r="A75" s="214" t="s">
        <v>67</v>
      </c>
      <c r="B75" s="71" t="s">
        <v>61</v>
      </c>
      <c r="C75" s="82">
        <v>0.5</v>
      </c>
      <c r="D75" s="82">
        <v>0.4</v>
      </c>
      <c r="E75" s="44">
        <f>D75/C75*100</f>
        <v>80</v>
      </c>
    </row>
    <row r="76" spans="1:9" ht="21" thickBot="1" x14ac:dyDescent="0.3">
      <c r="A76" s="124" t="s">
        <v>62</v>
      </c>
      <c r="B76" s="125" t="s">
        <v>61</v>
      </c>
      <c r="C76" s="83">
        <v>0.5</v>
      </c>
      <c r="D76" s="83">
        <v>0.3</v>
      </c>
      <c r="E76" s="84">
        <f>D76/C76*100</f>
        <v>60</v>
      </c>
    </row>
    <row r="77" spans="1:9" x14ac:dyDescent="0.25">
      <c r="A77" s="336" t="s">
        <v>205</v>
      </c>
      <c r="B77" s="337"/>
      <c r="C77" s="337"/>
      <c r="D77" s="337"/>
      <c r="E77" s="338"/>
    </row>
    <row r="78" spans="1:9" ht="54" x14ac:dyDescent="0.25">
      <c r="A78" s="217" t="s">
        <v>98</v>
      </c>
      <c r="B78" s="71" t="s">
        <v>52</v>
      </c>
      <c r="C78" s="56">
        <v>16028</v>
      </c>
      <c r="D78" s="56">
        <v>15431</v>
      </c>
      <c r="E78" s="44">
        <f>D78/C78*100</f>
        <v>96.27526828050911</v>
      </c>
      <c r="G78" s="5"/>
    </row>
    <row r="79" spans="1:9" ht="20.25" x14ac:dyDescent="0.25">
      <c r="A79" s="121" t="s">
        <v>63</v>
      </c>
      <c r="B79" s="98"/>
      <c r="C79" s="156"/>
      <c r="D79" s="61"/>
      <c r="E79" s="53"/>
    </row>
    <row r="80" spans="1:9" ht="36" x14ac:dyDescent="0.25">
      <c r="A80" s="134" t="s">
        <v>80</v>
      </c>
      <c r="B80" s="98" t="s">
        <v>52</v>
      </c>
      <c r="C80" s="61" t="s">
        <v>189</v>
      </c>
      <c r="D80" s="61" t="s">
        <v>189</v>
      </c>
      <c r="E80" s="53" t="s">
        <v>47</v>
      </c>
    </row>
    <row r="81" spans="1:5" ht="20.25" x14ac:dyDescent="0.25">
      <c r="A81" s="121" t="s">
        <v>81</v>
      </c>
      <c r="B81" s="98" t="s">
        <v>52</v>
      </c>
      <c r="C81" s="61">
        <v>7382</v>
      </c>
      <c r="D81" s="61">
        <v>7131</v>
      </c>
      <c r="E81" s="53">
        <f t="shared" ref="E81:E85" si="7">D81/C81*100</f>
        <v>96.599837442427528</v>
      </c>
    </row>
    <row r="82" spans="1:5" ht="20.25" x14ac:dyDescent="0.25">
      <c r="A82" s="121" t="s">
        <v>82</v>
      </c>
      <c r="B82" s="98" t="s">
        <v>52</v>
      </c>
      <c r="C82" s="61">
        <v>1261</v>
      </c>
      <c r="D82" s="61">
        <v>1216</v>
      </c>
      <c r="E82" s="53">
        <f t="shared" si="7"/>
        <v>96.431403647898492</v>
      </c>
    </row>
    <row r="83" spans="1:5" ht="20.25" x14ac:dyDescent="0.25">
      <c r="A83" s="121" t="s">
        <v>83</v>
      </c>
      <c r="B83" s="98" t="s">
        <v>52</v>
      </c>
      <c r="C83" s="61">
        <v>779</v>
      </c>
      <c r="D83" s="61">
        <v>783</v>
      </c>
      <c r="E83" s="53">
        <f t="shared" si="7"/>
        <v>100.51347881899872</v>
      </c>
    </row>
    <row r="84" spans="1:5" ht="20.25" x14ac:dyDescent="0.25">
      <c r="A84" s="121" t="s">
        <v>84</v>
      </c>
      <c r="B84" s="98" t="s">
        <v>52</v>
      </c>
      <c r="C84" s="61">
        <v>181</v>
      </c>
      <c r="D84" s="61">
        <v>157</v>
      </c>
      <c r="E84" s="53">
        <f t="shared" si="7"/>
        <v>86.740331491712709</v>
      </c>
    </row>
    <row r="85" spans="1:5" ht="36" x14ac:dyDescent="0.25">
      <c r="A85" s="217" t="s">
        <v>110</v>
      </c>
      <c r="B85" s="71" t="s">
        <v>64</v>
      </c>
      <c r="C85" s="56">
        <v>38466</v>
      </c>
      <c r="D85" s="56">
        <v>44793</v>
      </c>
      <c r="E85" s="44">
        <f t="shared" si="7"/>
        <v>116.44829199812821</v>
      </c>
    </row>
    <row r="86" spans="1:5" ht="20.25" x14ac:dyDescent="0.25">
      <c r="A86" s="121" t="s">
        <v>65</v>
      </c>
      <c r="B86" s="98"/>
      <c r="C86" s="85"/>
      <c r="D86" s="85"/>
      <c r="E86" s="44"/>
    </row>
    <row r="87" spans="1:5" ht="36" x14ac:dyDescent="0.25">
      <c r="A87" s="134" t="s">
        <v>206</v>
      </c>
      <c r="B87" s="98" t="s">
        <v>64</v>
      </c>
      <c r="C87" s="52">
        <v>49583.3</v>
      </c>
      <c r="D87" s="52">
        <v>56382.3</v>
      </c>
      <c r="E87" s="53">
        <f>D87/C87*100</f>
        <v>113.71227812590125</v>
      </c>
    </row>
    <row r="88" spans="1:5" ht="20.25" x14ac:dyDescent="0.25">
      <c r="A88" s="121" t="s">
        <v>81</v>
      </c>
      <c r="B88" s="98" t="s">
        <v>64</v>
      </c>
      <c r="C88" s="52">
        <v>41295.5</v>
      </c>
      <c r="D88" s="52">
        <v>49618.5</v>
      </c>
      <c r="E88" s="53">
        <f>D88/C88*100</f>
        <v>120.15473840975407</v>
      </c>
    </row>
    <row r="89" spans="1:5" ht="20.25" x14ac:dyDescent="0.25">
      <c r="A89" s="121" t="s">
        <v>82</v>
      </c>
      <c r="B89" s="98" t="s">
        <v>64</v>
      </c>
      <c r="C89" s="52">
        <v>44216.7</v>
      </c>
      <c r="D89" s="52">
        <v>49710.8</v>
      </c>
      <c r="E89" s="53">
        <f>D89/C89*100</f>
        <v>112.4253958346055</v>
      </c>
    </row>
    <row r="90" spans="1:5" ht="20.25" x14ac:dyDescent="0.25">
      <c r="A90" s="121" t="s">
        <v>83</v>
      </c>
      <c r="B90" s="98" t="s">
        <v>64</v>
      </c>
      <c r="C90" s="52">
        <v>32707.1</v>
      </c>
      <c r="D90" s="52">
        <v>35817.4</v>
      </c>
      <c r="E90" s="53">
        <f>D90/C90*100</f>
        <v>109.50955602911907</v>
      </c>
    </row>
    <row r="91" spans="1:5" ht="20.25" x14ac:dyDescent="0.25">
      <c r="A91" s="121" t="s">
        <v>84</v>
      </c>
      <c r="B91" s="98" t="s">
        <v>64</v>
      </c>
      <c r="C91" s="52">
        <v>41195.199999999997</v>
      </c>
      <c r="D91" s="52">
        <v>45848.7</v>
      </c>
      <c r="E91" s="53">
        <f>D91/C91*100</f>
        <v>111.29621897696819</v>
      </c>
    </row>
    <row r="92" spans="1:5" ht="36.75" thickBot="1" x14ac:dyDescent="0.3">
      <c r="A92" s="136" t="s">
        <v>68</v>
      </c>
      <c r="B92" s="216" t="s">
        <v>24</v>
      </c>
      <c r="C92" s="86">
        <v>0</v>
      </c>
      <c r="D92" s="86">
        <v>0</v>
      </c>
      <c r="E92" s="101" t="s">
        <v>47</v>
      </c>
    </row>
    <row r="93" spans="1:5" x14ac:dyDescent="0.25">
      <c r="A93" s="102"/>
      <c r="B93" s="102"/>
      <c r="C93" s="102"/>
      <c r="D93" s="102"/>
      <c r="E93" s="102"/>
    </row>
    <row r="94" spans="1:5" s="3" customFormat="1" x14ac:dyDescent="0.25">
      <c r="A94" s="339" t="s">
        <v>215</v>
      </c>
      <c r="B94" s="339"/>
      <c r="C94" s="339"/>
      <c r="D94" s="339"/>
      <c r="E94" s="339"/>
    </row>
    <row r="95" spans="1:5" x14ac:dyDescent="0.25">
      <c r="A95" s="165"/>
      <c r="B95" s="166"/>
      <c r="C95" s="89"/>
      <c r="D95" s="89"/>
      <c r="E95" s="16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53:E53"/>
    <mergeCell ref="A59:E59"/>
    <mergeCell ref="F59:F60"/>
    <mergeCell ref="A77:E77"/>
    <mergeCell ref="A94:E94"/>
    <mergeCell ref="A35:E35"/>
    <mergeCell ref="A1:E1"/>
    <mergeCell ref="A2:E2"/>
    <mergeCell ref="A3:E3"/>
    <mergeCell ref="A4:A5"/>
    <mergeCell ref="B4:B5"/>
    <mergeCell ref="C4:D4"/>
    <mergeCell ref="E4:E5"/>
    <mergeCell ref="A13:E13"/>
    <mergeCell ref="A19:E19"/>
    <mergeCell ref="A22:E22"/>
    <mergeCell ref="A27:E27"/>
    <mergeCell ref="A31:E31"/>
  </mergeCells>
  <printOptions horizontalCentered="1"/>
  <pageMargins left="0" right="0" top="0" bottom="0" header="0.31496062992125984" footer="0.31496062992125984"/>
  <pageSetup paperSize="9" scale="82" orientation="portrait" verticalDpi="180" r:id="rId1"/>
  <rowBreaks count="2" manualBreakCount="2">
    <brk id="38" max="4" man="1"/>
    <brk id="76" max="4" man="1"/>
  </rowBreaks>
  <colBreaks count="1" manualBreakCount="1">
    <brk id="5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view="pageBreakPreview" topLeftCell="A7" zoomScale="80" zoomScaleNormal="100" zoomScaleSheetLayoutView="80" workbookViewId="0">
      <selection activeCell="A30" sqref="A30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216</v>
      </c>
      <c r="B3" s="325"/>
      <c r="C3" s="325"/>
      <c r="D3" s="325"/>
      <c r="E3" s="325"/>
    </row>
    <row r="4" spans="1:8" s="2" customFormat="1" x14ac:dyDescent="0.25">
      <c r="A4" s="326" t="s">
        <v>2</v>
      </c>
      <c r="B4" s="328" t="s">
        <v>3</v>
      </c>
      <c r="C4" s="330" t="s">
        <v>217</v>
      </c>
      <c r="D4" s="330"/>
      <c r="E4" s="331" t="s">
        <v>4</v>
      </c>
    </row>
    <row r="5" spans="1:8" s="2" customFormat="1" ht="18.75" thickBot="1" x14ac:dyDescent="0.3">
      <c r="A5" s="327"/>
      <c r="B5" s="329"/>
      <c r="C5" s="104">
        <v>2022</v>
      </c>
      <c r="D5" s="104">
        <v>2023</v>
      </c>
      <c r="E5" s="332"/>
    </row>
    <row r="6" spans="1:8" s="3" customFormat="1" ht="37.5" customHeight="1" x14ac:dyDescent="0.25">
      <c r="A6" s="132" t="s">
        <v>5</v>
      </c>
      <c r="B6" s="225" t="s">
        <v>6</v>
      </c>
      <c r="C6" s="50">
        <v>18025.464400000001</v>
      </c>
      <c r="D6" s="50">
        <v>19108.567999999999</v>
      </c>
      <c r="E6" s="123">
        <f>D6/C6*100</f>
        <v>106.0087417220718</v>
      </c>
      <c r="F6" s="160">
        <f>D6-C6</f>
        <v>1083.1035999999986</v>
      </c>
    </row>
    <row r="7" spans="1:8" ht="36" customHeight="1" x14ac:dyDescent="0.25">
      <c r="A7" s="227" t="s">
        <v>7</v>
      </c>
      <c r="B7" s="71" t="s">
        <v>6</v>
      </c>
      <c r="C7" s="51">
        <v>13179.978999999999</v>
      </c>
      <c r="D7" s="51">
        <v>14410.960999999999</v>
      </c>
      <c r="E7" s="44">
        <f>D7/C7*100</f>
        <v>109.33978726369746</v>
      </c>
      <c r="F7" s="161">
        <f>D7-C7</f>
        <v>1230.982</v>
      </c>
    </row>
    <row r="8" spans="1:8" ht="20.25" x14ac:dyDescent="0.25">
      <c r="A8" s="134" t="s">
        <v>8</v>
      </c>
      <c r="B8" s="98"/>
      <c r="C8" s="43"/>
      <c r="D8" s="43"/>
      <c r="E8" s="44"/>
      <c r="F8" s="1"/>
    </row>
    <row r="9" spans="1:8" ht="20.25" customHeight="1" x14ac:dyDescent="0.25">
      <c r="A9" s="135" t="s">
        <v>9</v>
      </c>
      <c r="B9" s="98" t="s">
        <v>6</v>
      </c>
      <c r="C9" s="52">
        <v>10837.259599999999</v>
      </c>
      <c r="D9" s="52">
        <v>12490.341</v>
      </c>
      <c r="E9" s="53">
        <f>D9/C9*100</f>
        <v>115.25368461229813</v>
      </c>
      <c r="F9" s="25">
        <f>D9/D7*100</f>
        <v>86.672505740595653</v>
      </c>
      <c r="G9" s="6">
        <f>C9/C7*100</f>
        <v>82.225165912631567</v>
      </c>
    </row>
    <row r="10" spans="1:8" ht="37.5" customHeight="1" x14ac:dyDescent="0.25">
      <c r="A10" s="135" t="s">
        <v>87</v>
      </c>
      <c r="B10" s="98" t="s">
        <v>6</v>
      </c>
      <c r="C10" s="55">
        <v>1009.769</v>
      </c>
      <c r="D10" s="55">
        <v>553.41150000000005</v>
      </c>
      <c r="E10" s="53">
        <f>D10/C10*100</f>
        <v>54.80575260282302</v>
      </c>
      <c r="F10" s="25">
        <f>D10/D7*100</f>
        <v>3.8402123217181705</v>
      </c>
      <c r="G10" s="6">
        <f>C10/C7*100</f>
        <v>7.6613854999313737</v>
      </c>
      <c r="H10" s="6"/>
    </row>
    <row r="11" spans="1:8" ht="18.75" customHeight="1" x14ac:dyDescent="0.25">
      <c r="A11" s="134" t="s">
        <v>11</v>
      </c>
      <c r="B11" s="98" t="s">
        <v>6</v>
      </c>
      <c r="C11" s="184">
        <v>232.44390000000001</v>
      </c>
      <c r="D11" s="52">
        <v>251.93799999999999</v>
      </c>
      <c r="E11" s="53">
        <f>D11/C11*100</f>
        <v>108.38658274103987</v>
      </c>
      <c r="F11" s="25">
        <f>D11/D7*100</f>
        <v>1.7482387191249771</v>
      </c>
      <c r="G11" s="6">
        <f>C11/C7*100</f>
        <v>1.7636135839063174</v>
      </c>
    </row>
    <row r="12" spans="1:8" ht="18.75" customHeight="1" thickBot="1" x14ac:dyDescent="0.3">
      <c r="A12" s="134" t="s">
        <v>123</v>
      </c>
      <c r="B12" s="98" t="s">
        <v>6</v>
      </c>
      <c r="C12" s="184">
        <v>24.534800000000001</v>
      </c>
      <c r="D12" s="52">
        <v>30.956</v>
      </c>
      <c r="E12" s="53">
        <f>D12/C12*100</f>
        <v>126.17180494644342</v>
      </c>
      <c r="F12" s="25">
        <f>D12/D7*100</f>
        <v>0.21480871400595702</v>
      </c>
      <c r="G12" s="6">
        <f>C12/C7*100</f>
        <v>0.18615204166865518</v>
      </c>
    </row>
    <row r="13" spans="1:8" ht="23.25" x14ac:dyDescent="0.25">
      <c r="A13" s="340" t="s">
        <v>9</v>
      </c>
      <c r="B13" s="341"/>
      <c r="C13" s="341"/>
      <c r="D13" s="341"/>
      <c r="E13" s="342"/>
    </row>
    <row r="14" spans="1:8" ht="36" x14ac:dyDescent="0.25">
      <c r="A14" s="227" t="s">
        <v>12</v>
      </c>
      <c r="B14" s="71" t="s">
        <v>6</v>
      </c>
      <c r="C14" s="51">
        <v>10837.259</v>
      </c>
      <c r="D14" s="51">
        <v>12490.341</v>
      </c>
      <c r="E14" s="162">
        <f>D14/C14*100</f>
        <v>115.25369099326683</v>
      </c>
      <c r="F14" s="210">
        <f>D14/D7*100</f>
        <v>86.672505740595653</v>
      </c>
      <c r="G14" s="210">
        <f>C14/C7*100</f>
        <v>82.225161360272281</v>
      </c>
      <c r="H14" s="138"/>
    </row>
    <row r="15" spans="1:8" s="3" customFormat="1" ht="18.75" customHeight="1" x14ac:dyDescent="0.25">
      <c r="A15" s="121" t="s">
        <v>13</v>
      </c>
      <c r="B15" s="98" t="s">
        <v>6</v>
      </c>
      <c r="C15" s="55">
        <v>423.25900000000001</v>
      </c>
      <c r="D15" s="180">
        <v>487.41800000000001</v>
      </c>
      <c r="E15" s="151">
        <f>D15/C15*100</f>
        <v>115.15833095102525</v>
      </c>
      <c r="F15" s="211">
        <f>D15/$D$14*100</f>
        <v>3.902359431179661</v>
      </c>
      <c r="G15" s="211">
        <f>C15/$C$14*100</f>
        <v>3.9055908878804133</v>
      </c>
      <c r="H15" s="140"/>
    </row>
    <row r="16" spans="1:8" s="3" customFormat="1" ht="20.25" x14ac:dyDescent="0.25">
      <c r="A16" s="121" t="s">
        <v>14</v>
      </c>
      <c r="B16" s="98" t="s">
        <v>15</v>
      </c>
      <c r="C16" s="55">
        <v>8958.1579999999994</v>
      </c>
      <c r="D16" s="181">
        <v>10308</v>
      </c>
      <c r="E16" s="152">
        <f>SUM(D16/C16*100)</f>
        <v>115.06829863907291</v>
      </c>
      <c r="F16" s="211">
        <f t="shared" ref="F16:F18" si="0">D16/$D$14*100</f>
        <v>82.52777085909824</v>
      </c>
      <c r="G16" s="211">
        <f t="shared" ref="G16:G18" si="1">C16/$C$14*100</f>
        <v>82.660735523622705</v>
      </c>
      <c r="H16" s="140"/>
    </row>
    <row r="17" spans="1:10" s="3" customFormat="1" ht="36" x14ac:dyDescent="0.25">
      <c r="A17" s="134" t="s">
        <v>16</v>
      </c>
      <c r="B17" s="98" t="s">
        <v>15</v>
      </c>
      <c r="C17" s="184">
        <v>1210.931</v>
      </c>
      <c r="D17" s="181">
        <v>1457.779</v>
      </c>
      <c r="E17" s="152">
        <f>SUM(D17/C17*100)</f>
        <v>120.3849765180675</v>
      </c>
      <c r="F17" s="211">
        <f t="shared" si="0"/>
        <v>11.671250608770409</v>
      </c>
      <c r="G17" s="211">
        <f t="shared" si="1"/>
        <v>11.173775582921843</v>
      </c>
      <c r="H17" s="140"/>
    </row>
    <row r="18" spans="1:10" s="3" customFormat="1" ht="54" x14ac:dyDescent="0.25">
      <c r="A18" s="134" t="s">
        <v>85</v>
      </c>
      <c r="B18" s="98" t="s">
        <v>15</v>
      </c>
      <c r="C18" s="55">
        <v>244.911</v>
      </c>
      <c r="D18" s="181">
        <v>237.143</v>
      </c>
      <c r="E18" s="152">
        <f>SUM(D18/C18*100)</f>
        <v>96.828235563122931</v>
      </c>
      <c r="F18" s="211">
        <f t="shared" si="0"/>
        <v>1.8986110947651469</v>
      </c>
      <c r="G18" s="211">
        <f t="shared" si="1"/>
        <v>2.259898005575026</v>
      </c>
      <c r="H18" s="140"/>
    </row>
    <row r="19" spans="1:10" s="3" customFormat="1" ht="23.25" x14ac:dyDescent="0.25">
      <c r="A19" s="343" t="s">
        <v>190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457.17500000000001</v>
      </c>
      <c r="D20" s="111">
        <v>802.03099999999995</v>
      </c>
      <c r="E20" s="54">
        <f>SUM(D20/C20*100)</f>
        <v>175.43194619128343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155.6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12511</v>
      </c>
      <c r="D23" s="56">
        <v>10688</v>
      </c>
      <c r="E23" s="100">
        <f>SUM(D23/C23*100)</f>
        <v>85.428822636080241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10009</v>
      </c>
      <c r="D24" s="56">
        <v>10047</v>
      </c>
      <c r="E24" s="100">
        <f>SUM(D24/C24*100)</f>
        <v>100.37965830752323</v>
      </c>
      <c r="F24" s="164">
        <f>D24/D23*100</f>
        <v>94.00261976047905</v>
      </c>
      <c r="G24" s="164">
        <f>C24/C23*100</f>
        <v>80.001598593237958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46" t="s">
        <v>20</v>
      </c>
      <c r="B27" s="347"/>
      <c r="C27" s="347"/>
      <c r="D27" s="347"/>
      <c r="E27" s="348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229" t="s">
        <v>21</v>
      </c>
      <c r="B28" s="71" t="s">
        <v>6</v>
      </c>
      <c r="C28" s="43">
        <v>7953.6</v>
      </c>
      <c r="D28" s="43">
        <v>8293</v>
      </c>
      <c r="E28" s="44">
        <f>D28/C28*100</f>
        <v>104.26725005029169</v>
      </c>
      <c r="F28" s="157">
        <f>E28/I28</f>
        <v>105.0022659116734</v>
      </c>
      <c r="G28" s="25">
        <f>D28+D29</f>
        <v>8516.11</v>
      </c>
      <c r="H28" s="25">
        <f>G28/G29*100</f>
        <v>104.35641987108791</v>
      </c>
      <c r="I28" s="231">
        <v>0.99299999999999999</v>
      </c>
    </row>
    <row r="29" spans="1:10" ht="31.5" x14ac:dyDescent="0.25">
      <c r="A29" s="229" t="s">
        <v>22</v>
      </c>
      <c r="B29" s="71" t="s">
        <v>6</v>
      </c>
      <c r="C29" s="43">
        <v>207</v>
      </c>
      <c r="D29" s="43">
        <v>223.11</v>
      </c>
      <c r="E29" s="44">
        <f>D29/C29*100</f>
        <v>107.78260869565217</v>
      </c>
      <c r="F29" s="157">
        <f>E29/I29</f>
        <v>107.99860590746711</v>
      </c>
      <c r="G29" s="25">
        <f>C28+C29</f>
        <v>8160.6</v>
      </c>
      <c r="H29" s="103"/>
      <c r="I29" s="231">
        <v>0.998</v>
      </c>
    </row>
    <row r="30" spans="1:10" ht="32.25" thickBot="1" x14ac:dyDescent="0.3">
      <c r="A30" s="133" t="s">
        <v>114</v>
      </c>
      <c r="B30" s="230" t="s">
        <v>6</v>
      </c>
      <c r="C30" s="43">
        <v>1081</v>
      </c>
      <c r="D30" s="43">
        <v>1198.5</v>
      </c>
      <c r="E30" s="46">
        <f>D30/C30*100</f>
        <v>110.86956521739131</v>
      </c>
      <c r="F30" s="157">
        <f>E30/I30</f>
        <v>101.99592016319349</v>
      </c>
      <c r="I30" s="231">
        <v>1.087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1207170.8999999999</v>
      </c>
      <c r="D32" s="59">
        <v>1296746.3</v>
      </c>
      <c r="E32" s="150">
        <f>D32/C32*100</f>
        <v>107.42027495858292</v>
      </c>
      <c r="F32" s="155">
        <v>1327477.7</v>
      </c>
      <c r="G32" s="129">
        <v>487035.3</v>
      </c>
    </row>
    <row r="33" spans="1:12" ht="30" customHeight="1" x14ac:dyDescent="0.25">
      <c r="A33" s="93" t="s">
        <v>86</v>
      </c>
      <c r="B33" s="94" t="s">
        <v>24</v>
      </c>
      <c r="C33" s="60">
        <v>392429.6</v>
      </c>
      <c r="D33" s="60">
        <v>428192.8</v>
      </c>
      <c r="E33" s="95">
        <f>D33/C33*100</f>
        <v>109.11327789748786</v>
      </c>
      <c r="F33" s="221">
        <f>D33/D32*100</f>
        <v>33.020553056523084</v>
      </c>
      <c r="G33" s="221">
        <f>C33/C32*100</f>
        <v>32.508205756119537</v>
      </c>
      <c r="H33" s="6">
        <f>F33-G33</f>
        <v>0.51234730040354748</v>
      </c>
    </row>
    <row r="34" spans="1:12" ht="20.25" hidden="1" x14ac:dyDescent="0.25">
      <c r="A34" s="96" t="s">
        <v>25</v>
      </c>
      <c r="B34" s="71" t="s">
        <v>4</v>
      </c>
      <c r="C34" s="51">
        <f>C33/C42*100</f>
        <v>35.154253182545737</v>
      </c>
      <c r="D34" s="51">
        <f>D33/D42*100</f>
        <v>35.489760716915171</v>
      </c>
      <c r="E34" s="44">
        <f>C34-D34</f>
        <v>-0.33550753436943381</v>
      </c>
      <c r="F34" s="222"/>
      <c r="G34" s="222"/>
    </row>
    <row r="35" spans="1:12" x14ac:dyDescent="0.25">
      <c r="A35" s="349" t="s">
        <v>218</v>
      </c>
      <c r="B35" s="350"/>
      <c r="C35" s="350"/>
      <c r="D35" s="350"/>
      <c r="E35" s="351"/>
      <c r="F35" s="221">
        <f>D32/F32*100</f>
        <v>97.68497806027176</v>
      </c>
      <c r="G35" s="221">
        <f>D33/G32*100</f>
        <v>87.918226871850962</v>
      </c>
    </row>
    <row r="36" spans="1:12" ht="20.25" x14ac:dyDescent="0.25">
      <c r="A36" s="97" t="s">
        <v>26</v>
      </c>
      <c r="B36" s="98" t="s">
        <v>24</v>
      </c>
      <c r="C36" s="61">
        <v>206937.7</v>
      </c>
      <c r="D36" s="61">
        <v>227695.4</v>
      </c>
      <c r="E36" s="53">
        <f t="shared" ref="E36:E47" si="2">D36/C36*100</f>
        <v>110.03089335582641</v>
      </c>
      <c r="F36" s="25">
        <f>D36/D33*100</f>
        <v>53.17590580691688</v>
      </c>
      <c r="G36" s="25">
        <f>C36/C33*100</f>
        <v>52.732439143224674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87322.6</v>
      </c>
      <c r="D37" s="61">
        <v>93647.3</v>
      </c>
      <c r="E37" s="53">
        <f t="shared" si="2"/>
        <v>107.2429130603074</v>
      </c>
      <c r="F37" s="25">
        <f>D37/D33*100</f>
        <v>21.870358399300503</v>
      </c>
      <c r="G37" s="25">
        <f>C37/C33*100</f>
        <v>22.251787326949856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39122.300000000003</v>
      </c>
      <c r="D38" s="61">
        <v>34708</v>
      </c>
      <c r="E38" s="53">
        <f t="shared" si="2"/>
        <v>88.716665431224641</v>
      </c>
      <c r="F38" s="25">
        <f>D38/D33*100</f>
        <v>8.105694444184957</v>
      </c>
      <c r="G38" s="25">
        <f>C38/C33*100</f>
        <v>9.9692530838652349</v>
      </c>
      <c r="H38" s="7"/>
      <c r="I38" s="7"/>
    </row>
    <row r="39" spans="1:12" ht="40.5" x14ac:dyDescent="0.25">
      <c r="A39" s="97" t="s">
        <v>31</v>
      </c>
      <c r="B39" s="98" t="s">
        <v>28</v>
      </c>
      <c r="C39" s="61">
        <v>13597.3</v>
      </c>
      <c r="D39" s="61">
        <v>31039.599999999999</v>
      </c>
      <c r="E39" s="53" t="s">
        <v>219</v>
      </c>
      <c r="F39" s="25">
        <f>D39/D33*100</f>
        <v>7.2489775633779923</v>
      </c>
      <c r="G39" s="25">
        <f>C39/C33*100</f>
        <v>3.4649017301447191</v>
      </c>
      <c r="H39" s="7"/>
      <c r="I39" s="7"/>
    </row>
    <row r="40" spans="1:12" ht="20.25" x14ac:dyDescent="0.25">
      <c r="A40" s="97" t="s">
        <v>30</v>
      </c>
      <c r="B40" s="98" t="s">
        <v>28</v>
      </c>
      <c r="C40" s="61">
        <v>20591.7</v>
      </c>
      <c r="D40" s="61">
        <v>12217.8</v>
      </c>
      <c r="E40" s="53">
        <f t="shared" si="2"/>
        <v>59.333615000218529</v>
      </c>
      <c r="F40" s="25">
        <f>D40/D33*100</f>
        <v>2.8533408315132807</v>
      </c>
      <c r="G40" s="25">
        <f>C40/C33*100</f>
        <v>5.2472341535908607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814741.3</v>
      </c>
      <c r="D41" s="61">
        <v>868553.5</v>
      </c>
      <c r="E41" s="53">
        <f t="shared" si="2"/>
        <v>106.60482045036872</v>
      </c>
      <c r="F41" s="25">
        <f>D41/D32*100</f>
        <v>66.979446943476916</v>
      </c>
      <c r="G41" s="25">
        <f>C41/C32*100</f>
        <v>67.491794243880477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1116307.6000000001</v>
      </c>
      <c r="D42" s="59">
        <v>1206524.8999999999</v>
      </c>
      <c r="E42" s="44">
        <f t="shared" si="2"/>
        <v>108.08175990201983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835780.70000000007</v>
      </c>
      <c r="D43" s="61">
        <f>SUM(D44:D47)</f>
        <v>934755.9</v>
      </c>
      <c r="E43" s="53">
        <f t="shared" si="2"/>
        <v>111.84224522054649</v>
      </c>
      <c r="F43" s="6">
        <f>D43/D42*100</f>
        <v>77.475060813083928</v>
      </c>
      <c r="G43" s="6">
        <f>C43/C42*100</f>
        <v>74.870107486502818</v>
      </c>
    </row>
    <row r="44" spans="1:12" ht="20.25" x14ac:dyDescent="0.25">
      <c r="A44" s="97" t="s">
        <v>35</v>
      </c>
      <c r="B44" s="98" t="s">
        <v>28</v>
      </c>
      <c r="C44" s="61">
        <v>681822.8</v>
      </c>
      <c r="D44" s="61">
        <v>744337.6</v>
      </c>
      <c r="E44" s="53">
        <f t="shared" si="2"/>
        <v>109.16877523016244</v>
      </c>
      <c r="F44" s="22">
        <f>D44/$D$42*100</f>
        <v>61.692684502408532</v>
      </c>
      <c r="G44" s="22">
        <f>C44/$C$42*100</f>
        <v>61.078398104608446</v>
      </c>
    </row>
    <row r="45" spans="1:12" ht="20.25" x14ac:dyDescent="0.25">
      <c r="A45" s="97" t="s">
        <v>36</v>
      </c>
      <c r="B45" s="98" t="s">
        <v>28</v>
      </c>
      <c r="C45" s="61">
        <v>78097</v>
      </c>
      <c r="D45" s="61">
        <v>88924.9</v>
      </c>
      <c r="E45" s="53">
        <f t="shared" si="2"/>
        <v>113.86468110170685</v>
      </c>
      <c r="F45" s="22">
        <f>D45/$D$42*100</f>
        <v>7.3703327631282205</v>
      </c>
      <c r="G45" s="22">
        <f t="shared" ref="G45:G47" si="3">C45/$C$42*100</f>
        <v>6.9960107769578919</v>
      </c>
    </row>
    <row r="46" spans="1:12" ht="18" customHeight="1" x14ac:dyDescent="0.25">
      <c r="A46" s="97" t="s">
        <v>37</v>
      </c>
      <c r="B46" s="98" t="s">
        <v>28</v>
      </c>
      <c r="C46" s="61">
        <v>53659.8</v>
      </c>
      <c r="D46" s="61">
        <v>72743.899999999994</v>
      </c>
      <c r="E46" s="53">
        <f t="shared" si="2"/>
        <v>135.56498533352712</v>
      </c>
      <c r="F46" s="22">
        <f>D46/$D$42*100</f>
        <v>6.0292083487046142</v>
      </c>
      <c r="G46" s="22">
        <f t="shared" si="3"/>
        <v>4.8069008936246602</v>
      </c>
      <c r="H46" s="7"/>
      <c r="I46" s="8"/>
      <c r="J46" s="9"/>
      <c r="K46" s="9"/>
      <c r="L46" s="10"/>
    </row>
    <row r="47" spans="1:12" ht="21" customHeight="1" x14ac:dyDescent="0.25">
      <c r="A47" s="97" t="s">
        <v>38</v>
      </c>
      <c r="B47" s="98" t="s">
        <v>28</v>
      </c>
      <c r="C47" s="61">
        <v>22201.1</v>
      </c>
      <c r="D47" s="61">
        <v>28749.5</v>
      </c>
      <c r="E47" s="53">
        <f t="shared" si="2"/>
        <v>129.49583579192023</v>
      </c>
      <c r="F47" s="22">
        <f t="shared" ref="F47" si="4">D47/$D$42*100</f>
        <v>2.3828351988425602</v>
      </c>
      <c r="G47" s="22">
        <f t="shared" si="3"/>
        <v>1.988797711311828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74.870107486502818</v>
      </c>
      <c r="D48" s="51">
        <f>D43/D42*100</f>
        <v>77.475060813083928</v>
      </c>
      <c r="E48" s="99" t="s">
        <v>210</v>
      </c>
      <c r="F48" s="27">
        <f>D48-C48</f>
        <v>2.6049533265811107</v>
      </c>
      <c r="G48" s="106">
        <f>C43/C42*100</f>
        <v>74.870107486502818</v>
      </c>
      <c r="H48" s="107">
        <f>D43/D42*100</f>
        <v>77.475060813083928</v>
      </c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61.078398104608446</v>
      </c>
      <c r="D49" s="62">
        <f>D44/D42*100</f>
        <v>61.692684502408532</v>
      </c>
      <c r="E49" s="99" t="s">
        <v>220</v>
      </c>
      <c r="F49" s="27">
        <f t="shared" ref="F49:F52" si="5">D49-C49</f>
        <v>0.61428639780008609</v>
      </c>
      <c r="G49" s="108">
        <f>C44/C42*100</f>
        <v>61.078398104608446</v>
      </c>
      <c r="H49" s="107">
        <f>D44/D42*100</f>
        <v>61.692684502408532</v>
      </c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6.9960107769578919</v>
      </c>
      <c r="D50" s="62">
        <f>D45/D42*100</f>
        <v>7.3703327631282205</v>
      </c>
      <c r="E50" s="99" t="s">
        <v>221</v>
      </c>
      <c r="F50" s="27">
        <f>D50-C50</f>
        <v>0.37432198617032864</v>
      </c>
      <c r="G50" s="108">
        <f>C45/C42*100</f>
        <v>6.9960107769578919</v>
      </c>
      <c r="H50" s="107">
        <f>D45/D42*100</f>
        <v>7.3703327631282205</v>
      </c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4.8069008936246602</v>
      </c>
      <c r="D51" s="63">
        <f>D46/D42*100</f>
        <v>6.0292083487046142</v>
      </c>
      <c r="E51" s="99" t="s">
        <v>222</v>
      </c>
      <c r="F51" s="27">
        <f t="shared" si="5"/>
        <v>1.222307455079954</v>
      </c>
      <c r="G51" s="108">
        <f>C46/C42*100</f>
        <v>4.8069008936246602</v>
      </c>
      <c r="H51" s="107">
        <f>D46/D42*100</f>
        <v>6.0292083487046142</v>
      </c>
      <c r="I51" s="105"/>
    </row>
    <row r="52" spans="1:11" ht="36.75" thickBot="1" x14ac:dyDescent="0.3">
      <c r="A52" s="128" t="s">
        <v>43</v>
      </c>
      <c r="B52" s="226" t="s">
        <v>4</v>
      </c>
      <c r="C52" s="64">
        <f>C47/C42*100</f>
        <v>1.988797711311828</v>
      </c>
      <c r="D52" s="64">
        <f>D47/D42*100</f>
        <v>2.3828351988425602</v>
      </c>
      <c r="E52" s="99" t="s">
        <v>221</v>
      </c>
      <c r="F52" s="27">
        <f t="shared" si="5"/>
        <v>0.3940374875307322</v>
      </c>
      <c r="G52" s="106">
        <f>C47/C42*100</f>
        <v>1.988797711311828</v>
      </c>
      <c r="H52" s="109">
        <f>D47/D42*100</f>
        <v>2.3828351988425602</v>
      </c>
      <c r="I52" s="110"/>
      <c r="J52" s="12"/>
      <c r="K52" s="13"/>
    </row>
    <row r="53" spans="1:11" x14ac:dyDescent="0.25">
      <c r="A53" s="333" t="s">
        <v>223</v>
      </c>
      <c r="B53" s="330"/>
      <c r="C53" s="330"/>
      <c r="D53" s="330"/>
      <c r="E53" s="334"/>
    </row>
    <row r="54" spans="1:11" ht="36" x14ac:dyDescent="0.25">
      <c r="A54" s="227" t="s">
        <v>151</v>
      </c>
      <c r="B54" s="141" t="s">
        <v>24</v>
      </c>
      <c r="C54" s="65">
        <v>596810</v>
      </c>
      <c r="D54" s="65">
        <v>566715</v>
      </c>
      <c r="E54" s="95">
        <f>D54/C54*100</f>
        <v>94.957356612657293</v>
      </c>
      <c r="F54" s="42"/>
      <c r="G54" s="14"/>
    </row>
    <row r="55" spans="1:11" ht="20.25" x14ac:dyDescent="0.3">
      <c r="A55" s="142" t="s">
        <v>45</v>
      </c>
      <c r="B55" s="98" t="s">
        <v>24</v>
      </c>
      <c r="C55" s="66">
        <v>653819</v>
      </c>
      <c r="D55" s="66">
        <v>612289</v>
      </c>
      <c r="E55" s="143">
        <f>D55/C55*100</f>
        <v>93.648089150055284</v>
      </c>
      <c r="F55" s="11"/>
      <c r="G55" s="14"/>
      <c r="H55" s="14"/>
    </row>
    <row r="56" spans="1:11" ht="20.25" x14ac:dyDescent="0.3">
      <c r="A56" s="144" t="s">
        <v>46</v>
      </c>
      <c r="B56" s="98" t="s">
        <v>24</v>
      </c>
      <c r="C56" s="66">
        <v>-57009</v>
      </c>
      <c r="D56" s="66">
        <f>D54-D55</f>
        <v>-45574</v>
      </c>
      <c r="E56" s="145" t="s">
        <v>47</v>
      </c>
      <c r="F56" s="11">
        <f>D54-D56</f>
        <v>612289</v>
      </c>
      <c r="G56" s="11">
        <f>C54-C56</f>
        <v>653819</v>
      </c>
      <c r="H56" s="11"/>
    </row>
    <row r="57" spans="1:11" ht="22.5" customHeight="1" x14ac:dyDescent="0.25">
      <c r="A57" s="121" t="s">
        <v>48</v>
      </c>
      <c r="B57" s="98" t="s">
        <v>4</v>
      </c>
      <c r="C57" s="67">
        <v>33.299999999999997</v>
      </c>
      <c r="D57" s="67">
        <v>47.4</v>
      </c>
      <c r="E57" s="146" t="s">
        <v>224</v>
      </c>
      <c r="F57" s="22">
        <f>D57-C57</f>
        <v>14.100000000000001</v>
      </c>
    </row>
    <row r="58" spans="1:11" ht="21.75" customHeight="1" thickBot="1" x14ac:dyDescent="0.3">
      <c r="A58" s="147" t="s">
        <v>49</v>
      </c>
      <c r="B58" s="131" t="s">
        <v>4</v>
      </c>
      <c r="C58" s="68">
        <v>27.2</v>
      </c>
      <c r="D58" s="68">
        <v>25.8</v>
      </c>
      <c r="E58" s="146" t="s">
        <v>225</v>
      </c>
      <c r="F58" s="22">
        <f>D58-C58</f>
        <v>-1.3999999999999986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 t="s">
        <v>89</v>
      </c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/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95603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226</v>
      </c>
      <c r="B65" s="71" t="s">
        <v>52</v>
      </c>
      <c r="C65" s="69">
        <v>275</v>
      </c>
      <c r="D65" s="69">
        <v>248</v>
      </c>
      <c r="E65" s="44">
        <f t="shared" ref="E65:E67" si="6">D65/C65*100</f>
        <v>90.181818181818187</v>
      </c>
      <c r="F65" s="1">
        <f>D65-C65</f>
        <v>-27</v>
      </c>
    </row>
    <row r="66" spans="1:9" ht="20.25" x14ac:dyDescent="0.25">
      <c r="A66" s="70" t="s">
        <v>227</v>
      </c>
      <c r="B66" s="72" t="s">
        <v>52</v>
      </c>
      <c r="C66" s="69">
        <v>555</v>
      </c>
      <c r="D66" s="69">
        <v>459</v>
      </c>
      <c r="E66" s="44">
        <f t="shared" si="6"/>
        <v>82.702702702702709</v>
      </c>
      <c r="F66" s="1">
        <f>D66-C66</f>
        <v>-96</v>
      </c>
    </row>
    <row r="67" spans="1:9" ht="20.25" x14ac:dyDescent="0.25">
      <c r="A67" s="70" t="s">
        <v>228</v>
      </c>
      <c r="B67" s="72" t="s">
        <v>52</v>
      </c>
      <c r="C67" s="69">
        <f>C65-C66</f>
        <v>-280</v>
      </c>
      <c r="D67" s="69">
        <f>D65-D66</f>
        <v>-211</v>
      </c>
      <c r="E67" s="44">
        <f t="shared" si="6"/>
        <v>75.357142857142861</v>
      </c>
      <c r="F67" s="1">
        <f>D67-C67</f>
        <v>69</v>
      </c>
    </row>
    <row r="68" spans="1:9" ht="20.25" x14ac:dyDescent="0.25">
      <c r="A68" s="70" t="s">
        <v>229</v>
      </c>
      <c r="B68" s="71" t="s">
        <v>52</v>
      </c>
      <c r="C68" s="69">
        <v>913</v>
      </c>
      <c r="D68" s="69">
        <v>850</v>
      </c>
      <c r="E68" s="44">
        <f>D68/C68*100</f>
        <v>93.099671412924422</v>
      </c>
      <c r="F68" s="1">
        <f>D68-C68</f>
        <v>-63</v>
      </c>
    </row>
    <row r="69" spans="1:9" ht="20.25" x14ac:dyDescent="0.25">
      <c r="A69" s="70" t="s">
        <v>230</v>
      </c>
      <c r="B69" s="72" t="s">
        <v>52</v>
      </c>
      <c r="C69" s="69">
        <v>1016</v>
      </c>
      <c r="D69" s="69">
        <v>888</v>
      </c>
      <c r="E69" s="44">
        <f>D69/C69*100</f>
        <v>87.4015748031496</v>
      </c>
      <c r="F69" s="42">
        <f>D69-C69</f>
        <v>-128</v>
      </c>
      <c r="G69" s="11"/>
    </row>
    <row r="70" spans="1:9" ht="36.75" thickBot="1" x14ac:dyDescent="0.3">
      <c r="A70" s="195" t="s">
        <v>231</v>
      </c>
      <c r="B70" s="74" t="s">
        <v>52</v>
      </c>
      <c r="C70" s="75">
        <f>C68-C69</f>
        <v>-103</v>
      </c>
      <c r="D70" s="75">
        <f>D68-D69</f>
        <v>-38</v>
      </c>
      <c r="E70" s="76" t="s">
        <v>47</v>
      </c>
      <c r="F70" s="42">
        <f>D61+D67+D70</f>
        <v>95603</v>
      </c>
      <c r="G70" s="7"/>
      <c r="H70" s="7"/>
      <c r="I70" s="7"/>
    </row>
    <row r="71" spans="1:9" ht="40.5" x14ac:dyDescent="0.25">
      <c r="A71" s="122" t="s">
        <v>57</v>
      </c>
      <c r="B71" s="225" t="s">
        <v>52</v>
      </c>
      <c r="C71" s="77">
        <v>266</v>
      </c>
      <c r="D71" s="77">
        <v>192</v>
      </c>
      <c r="E71" s="123">
        <f>D71/C71*100</f>
        <v>72.180451127819538</v>
      </c>
      <c r="F71" s="153"/>
      <c r="G71" s="7"/>
      <c r="H71" s="16"/>
      <c r="I71" s="7"/>
    </row>
    <row r="72" spans="1:9" ht="20.25" x14ac:dyDescent="0.25">
      <c r="A72" s="97" t="s">
        <v>58</v>
      </c>
      <c r="B72" s="98" t="s">
        <v>52</v>
      </c>
      <c r="C72" s="78">
        <v>21215</v>
      </c>
      <c r="D72" s="78">
        <v>14252</v>
      </c>
      <c r="E72" s="53">
        <f>D72/C72*100</f>
        <v>67.178882865896767</v>
      </c>
      <c r="F72" s="153"/>
      <c r="G72" s="7"/>
      <c r="H72" s="17"/>
      <c r="I72" s="7"/>
    </row>
    <row r="73" spans="1:9" ht="20.25" x14ac:dyDescent="0.25">
      <c r="A73" s="92" t="s">
        <v>59</v>
      </c>
      <c r="B73" s="71" t="s">
        <v>4</v>
      </c>
      <c r="C73" s="79">
        <v>0.53</v>
      </c>
      <c r="D73" s="79">
        <v>0.38</v>
      </c>
      <c r="E73" s="80" t="s">
        <v>121</v>
      </c>
      <c r="F73" s="209">
        <f>D73-C73</f>
        <v>-0.15000000000000002</v>
      </c>
      <c r="G73" s="7"/>
      <c r="H73" s="7"/>
      <c r="I73" s="7"/>
    </row>
    <row r="74" spans="1:9" ht="20.25" x14ac:dyDescent="0.25">
      <c r="A74" s="97" t="s">
        <v>60</v>
      </c>
      <c r="B74" s="98" t="s">
        <v>4</v>
      </c>
      <c r="C74" s="81">
        <v>1.1100000000000001</v>
      </c>
      <c r="D74" s="81">
        <v>0.74</v>
      </c>
      <c r="E74" s="80" t="s">
        <v>234</v>
      </c>
      <c r="F74" s="209">
        <f>D74-C74</f>
        <v>-0.37000000000000011</v>
      </c>
    </row>
    <row r="75" spans="1:9" ht="36" x14ac:dyDescent="0.25">
      <c r="A75" s="227" t="s">
        <v>67</v>
      </c>
      <c r="B75" s="71" t="s">
        <v>61</v>
      </c>
      <c r="C75" s="82">
        <v>0.5</v>
      </c>
      <c r="D75" s="82">
        <v>0.3</v>
      </c>
      <c r="E75" s="44">
        <f>D75/C75*100</f>
        <v>60</v>
      </c>
    </row>
    <row r="76" spans="1:9" ht="21" thickBot="1" x14ac:dyDescent="0.3">
      <c r="A76" s="124" t="s">
        <v>62</v>
      </c>
      <c r="B76" s="125" t="s">
        <v>61</v>
      </c>
      <c r="C76" s="83">
        <v>0.5</v>
      </c>
      <c r="D76" s="228">
        <v>0.3</v>
      </c>
      <c r="E76" s="84">
        <f>D76/C76*100</f>
        <v>60</v>
      </c>
    </row>
    <row r="77" spans="1:9" x14ac:dyDescent="0.25">
      <c r="A77" s="336" t="s">
        <v>232</v>
      </c>
      <c r="B77" s="337"/>
      <c r="C77" s="337"/>
      <c r="D77" s="337"/>
      <c r="E77" s="338"/>
    </row>
    <row r="78" spans="1:9" ht="54" x14ac:dyDescent="0.25">
      <c r="A78" s="229" t="s">
        <v>98</v>
      </c>
      <c r="B78" s="71" t="s">
        <v>52</v>
      </c>
      <c r="C78" s="56">
        <v>16010</v>
      </c>
      <c r="D78" s="56">
        <v>15428</v>
      </c>
      <c r="E78" s="44">
        <f>D78/C78*100</f>
        <v>96.364772017489059</v>
      </c>
      <c r="G78" s="5"/>
    </row>
    <row r="79" spans="1:9" ht="20.25" x14ac:dyDescent="0.25">
      <c r="A79" s="121" t="s">
        <v>63</v>
      </c>
      <c r="B79" s="98"/>
      <c r="C79" s="156"/>
      <c r="D79" s="61"/>
      <c r="E79" s="53"/>
    </row>
    <row r="80" spans="1:9" ht="36" x14ac:dyDescent="0.25">
      <c r="A80" s="134" t="s">
        <v>80</v>
      </c>
      <c r="B80" s="98" t="s">
        <v>52</v>
      </c>
      <c r="C80" s="61" t="s">
        <v>189</v>
      </c>
      <c r="D80" s="61" t="s">
        <v>189</v>
      </c>
      <c r="E80" s="53" t="s">
        <v>47</v>
      </c>
    </row>
    <row r="81" spans="1:5" ht="20.25" x14ac:dyDescent="0.25">
      <c r="A81" s="121" t="s">
        <v>81</v>
      </c>
      <c r="B81" s="98" t="s">
        <v>52</v>
      </c>
      <c r="C81" s="61">
        <v>7371</v>
      </c>
      <c r="D81" s="61">
        <v>7134</v>
      </c>
      <c r="E81" s="53">
        <f t="shared" ref="E81:E85" si="7">D81/C81*100</f>
        <v>96.784696784696791</v>
      </c>
    </row>
    <row r="82" spans="1:5" ht="20.25" x14ac:dyDescent="0.25">
      <c r="A82" s="121" t="s">
        <v>82</v>
      </c>
      <c r="B82" s="98" t="s">
        <v>52</v>
      </c>
      <c r="C82" s="61">
        <v>1258</v>
      </c>
      <c r="D82" s="61">
        <v>1217</v>
      </c>
      <c r="E82" s="53">
        <f t="shared" si="7"/>
        <v>96.74085850556439</v>
      </c>
    </row>
    <row r="83" spans="1:5" ht="20.25" x14ac:dyDescent="0.25">
      <c r="A83" s="121" t="s">
        <v>83</v>
      </c>
      <c r="B83" s="98" t="s">
        <v>52</v>
      </c>
      <c r="C83" s="61">
        <v>778</v>
      </c>
      <c r="D83" s="61">
        <v>779</v>
      </c>
      <c r="E83" s="53">
        <f t="shared" si="7"/>
        <v>100.12853470437018</v>
      </c>
    </row>
    <row r="84" spans="1:5" ht="20.25" x14ac:dyDescent="0.25">
      <c r="A84" s="121" t="s">
        <v>84</v>
      </c>
      <c r="B84" s="98" t="s">
        <v>52</v>
      </c>
      <c r="C84" s="61">
        <v>180</v>
      </c>
      <c r="D84" s="61">
        <v>156</v>
      </c>
      <c r="E84" s="53">
        <f>D84/C84*100</f>
        <v>86.666666666666671</v>
      </c>
    </row>
    <row r="85" spans="1:5" ht="36" x14ac:dyDescent="0.25">
      <c r="A85" s="229" t="s">
        <v>110</v>
      </c>
      <c r="B85" s="71" t="s">
        <v>64</v>
      </c>
      <c r="C85" s="56">
        <v>38923</v>
      </c>
      <c r="D85" s="56">
        <v>45536</v>
      </c>
      <c r="E85" s="44">
        <f t="shared" si="7"/>
        <v>116.98995452560183</v>
      </c>
    </row>
    <row r="86" spans="1:5" ht="20.25" x14ac:dyDescent="0.25">
      <c r="A86" s="121" t="s">
        <v>65</v>
      </c>
      <c r="B86" s="98"/>
      <c r="C86" s="85"/>
      <c r="D86" s="85"/>
      <c r="E86" s="44"/>
    </row>
    <row r="87" spans="1:5" ht="36" x14ac:dyDescent="0.25">
      <c r="A87" s="134" t="s">
        <v>206</v>
      </c>
      <c r="B87" s="98" t="s">
        <v>64</v>
      </c>
      <c r="C87" s="52">
        <v>50629.7</v>
      </c>
      <c r="D87" s="52">
        <v>57603.5</v>
      </c>
      <c r="E87" s="53">
        <f>D87/C87*100</f>
        <v>113.77412862410799</v>
      </c>
    </row>
    <row r="88" spans="1:5" ht="20.25" x14ac:dyDescent="0.25">
      <c r="A88" s="121" t="s">
        <v>81</v>
      </c>
      <c r="B88" s="98" t="s">
        <v>64</v>
      </c>
      <c r="C88" s="52">
        <v>41528.800000000003</v>
      </c>
      <c r="D88" s="52">
        <v>50039.5</v>
      </c>
      <c r="E88" s="53">
        <f>D88/C88*100</f>
        <v>120.49348885592647</v>
      </c>
    </row>
    <row r="89" spans="1:5" ht="20.25" x14ac:dyDescent="0.25">
      <c r="A89" s="121" t="s">
        <v>82</v>
      </c>
      <c r="B89" s="98" t="s">
        <v>64</v>
      </c>
      <c r="C89" s="52">
        <v>46836.5</v>
      </c>
      <c r="D89" s="52">
        <v>52978.6</v>
      </c>
      <c r="E89" s="53">
        <f>D89/C89*100</f>
        <v>113.11391756429281</v>
      </c>
    </row>
    <row r="90" spans="1:5" ht="20.25" x14ac:dyDescent="0.25">
      <c r="A90" s="121" t="s">
        <v>83</v>
      </c>
      <c r="B90" s="98" t="s">
        <v>64</v>
      </c>
      <c r="C90" s="52">
        <v>33092.1</v>
      </c>
      <c r="D90" s="52">
        <v>36261.9</v>
      </c>
      <c r="E90" s="53">
        <f>D90/C90*100</f>
        <v>109.57872120536322</v>
      </c>
    </row>
    <row r="91" spans="1:5" ht="20.25" x14ac:dyDescent="0.25">
      <c r="A91" s="121" t="s">
        <v>84</v>
      </c>
      <c r="B91" s="98" t="s">
        <v>64</v>
      </c>
      <c r="C91" s="52">
        <v>40699.300000000003</v>
      </c>
      <c r="D91" s="52">
        <v>46155</v>
      </c>
      <c r="E91" s="53">
        <f>D91/C91*100</f>
        <v>113.40489885575427</v>
      </c>
    </row>
    <row r="92" spans="1:5" ht="36.75" thickBot="1" x14ac:dyDescent="0.3">
      <c r="A92" s="136" t="s">
        <v>68</v>
      </c>
      <c r="B92" s="230" t="s">
        <v>24</v>
      </c>
      <c r="C92" s="86">
        <v>0</v>
      </c>
      <c r="D92" s="86">
        <v>0</v>
      </c>
      <c r="E92" s="101" t="s">
        <v>47</v>
      </c>
    </row>
    <row r="93" spans="1:5" x14ac:dyDescent="0.25">
      <c r="A93" s="102"/>
      <c r="B93" s="102"/>
      <c r="C93" s="102"/>
      <c r="D93" s="102"/>
      <c r="E93" s="102"/>
    </row>
    <row r="94" spans="1:5" s="3" customFormat="1" x14ac:dyDescent="0.25">
      <c r="A94" s="339" t="s">
        <v>233</v>
      </c>
      <c r="B94" s="339"/>
      <c r="C94" s="339"/>
      <c r="D94" s="339"/>
      <c r="E94" s="339"/>
    </row>
    <row r="95" spans="1:5" x14ac:dyDescent="0.25">
      <c r="A95" s="165"/>
      <c r="B95" s="166"/>
      <c r="C95" s="89"/>
      <c r="D95" s="89"/>
      <c r="E95" s="16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53:E53"/>
    <mergeCell ref="A59:E59"/>
    <mergeCell ref="F59:F60"/>
    <mergeCell ref="A77:E77"/>
    <mergeCell ref="A94:E94"/>
    <mergeCell ref="A35:E35"/>
    <mergeCell ref="A1:E1"/>
    <mergeCell ref="A2:E2"/>
    <mergeCell ref="A3:E3"/>
    <mergeCell ref="A4:A5"/>
    <mergeCell ref="B4:B5"/>
    <mergeCell ref="C4:D4"/>
    <mergeCell ref="E4:E5"/>
    <mergeCell ref="A13:E13"/>
    <mergeCell ref="A19:E19"/>
    <mergeCell ref="A22:E22"/>
    <mergeCell ref="A27:E27"/>
    <mergeCell ref="A31:E31"/>
  </mergeCells>
  <printOptions horizontalCentered="1"/>
  <pageMargins left="0" right="0" top="0" bottom="0" header="0.31496062992125984" footer="0.31496062992125984"/>
  <pageSetup paperSize="9" scale="82" orientation="portrait" verticalDpi="180" r:id="rId1"/>
  <rowBreaks count="2" manualBreakCount="2">
    <brk id="38" max="4" man="1"/>
    <brk id="76" max="4" man="1"/>
  </rowBreaks>
  <colBreaks count="1" manualBreakCount="1">
    <brk id="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1"/>
  <sheetViews>
    <sheetView view="pageBreakPreview" zoomScale="80" zoomScaleNormal="100" zoomScaleSheetLayoutView="80" workbookViewId="0">
      <selection activeCell="A3" sqref="A3:E3"/>
    </sheetView>
  </sheetViews>
  <sheetFormatPr defaultRowHeight="18" x14ac:dyDescent="0.25"/>
  <cols>
    <col min="1" max="1" width="59.7109375" style="168" customWidth="1"/>
    <col min="2" max="2" width="9.140625" style="169" customWidth="1"/>
    <col min="3" max="3" width="15" style="91" customWidth="1"/>
    <col min="4" max="4" width="12.7109375" style="91" customWidth="1"/>
    <col min="5" max="5" width="10.5703125" style="170" customWidth="1"/>
    <col min="6" max="6" width="17" style="4" customWidth="1"/>
    <col min="7" max="7" width="15.28515625" style="4" customWidth="1"/>
    <col min="8" max="8" width="10" style="4" customWidth="1"/>
    <col min="9" max="256" width="9.140625" style="4"/>
    <col min="257" max="257" width="61.5703125" style="4" customWidth="1"/>
    <col min="258" max="258" width="9.5703125" style="4" customWidth="1"/>
    <col min="259" max="259" width="13.28515625" style="4" customWidth="1"/>
    <col min="260" max="260" width="13.85546875" style="4" customWidth="1"/>
    <col min="261" max="261" width="11.42578125" style="4" customWidth="1"/>
    <col min="262" max="262" width="7.5703125" style="4" customWidth="1"/>
    <col min="263" max="263" width="11.42578125" style="4" customWidth="1"/>
    <col min="264" max="264" width="10" style="4" customWidth="1"/>
    <col min="265" max="512" width="9.140625" style="4"/>
    <col min="513" max="513" width="61.5703125" style="4" customWidth="1"/>
    <col min="514" max="514" width="9.5703125" style="4" customWidth="1"/>
    <col min="515" max="515" width="13.28515625" style="4" customWidth="1"/>
    <col min="516" max="516" width="13.85546875" style="4" customWidth="1"/>
    <col min="517" max="517" width="11.42578125" style="4" customWidth="1"/>
    <col min="518" max="518" width="7.5703125" style="4" customWidth="1"/>
    <col min="519" max="519" width="11.42578125" style="4" customWidth="1"/>
    <col min="520" max="520" width="10" style="4" customWidth="1"/>
    <col min="521" max="768" width="9.140625" style="4"/>
    <col min="769" max="769" width="61.5703125" style="4" customWidth="1"/>
    <col min="770" max="770" width="9.5703125" style="4" customWidth="1"/>
    <col min="771" max="771" width="13.28515625" style="4" customWidth="1"/>
    <col min="772" max="772" width="13.85546875" style="4" customWidth="1"/>
    <col min="773" max="773" width="11.42578125" style="4" customWidth="1"/>
    <col min="774" max="774" width="7.5703125" style="4" customWidth="1"/>
    <col min="775" max="775" width="11.42578125" style="4" customWidth="1"/>
    <col min="776" max="776" width="10" style="4" customWidth="1"/>
    <col min="777" max="1024" width="9.140625" style="4"/>
    <col min="1025" max="1025" width="61.5703125" style="4" customWidth="1"/>
    <col min="1026" max="1026" width="9.5703125" style="4" customWidth="1"/>
    <col min="1027" max="1027" width="13.28515625" style="4" customWidth="1"/>
    <col min="1028" max="1028" width="13.85546875" style="4" customWidth="1"/>
    <col min="1029" max="1029" width="11.42578125" style="4" customWidth="1"/>
    <col min="1030" max="1030" width="7.5703125" style="4" customWidth="1"/>
    <col min="1031" max="1031" width="11.42578125" style="4" customWidth="1"/>
    <col min="1032" max="1032" width="10" style="4" customWidth="1"/>
    <col min="1033" max="1280" width="9.140625" style="4"/>
    <col min="1281" max="1281" width="61.5703125" style="4" customWidth="1"/>
    <col min="1282" max="1282" width="9.5703125" style="4" customWidth="1"/>
    <col min="1283" max="1283" width="13.28515625" style="4" customWidth="1"/>
    <col min="1284" max="1284" width="13.85546875" style="4" customWidth="1"/>
    <col min="1285" max="1285" width="11.42578125" style="4" customWidth="1"/>
    <col min="1286" max="1286" width="7.5703125" style="4" customWidth="1"/>
    <col min="1287" max="1287" width="11.42578125" style="4" customWidth="1"/>
    <col min="1288" max="1288" width="10" style="4" customWidth="1"/>
    <col min="1289" max="1536" width="9.140625" style="4"/>
    <col min="1537" max="1537" width="61.5703125" style="4" customWidth="1"/>
    <col min="1538" max="1538" width="9.5703125" style="4" customWidth="1"/>
    <col min="1539" max="1539" width="13.28515625" style="4" customWidth="1"/>
    <col min="1540" max="1540" width="13.85546875" style="4" customWidth="1"/>
    <col min="1541" max="1541" width="11.42578125" style="4" customWidth="1"/>
    <col min="1542" max="1542" width="7.5703125" style="4" customWidth="1"/>
    <col min="1543" max="1543" width="11.42578125" style="4" customWidth="1"/>
    <col min="1544" max="1544" width="10" style="4" customWidth="1"/>
    <col min="1545" max="1792" width="9.140625" style="4"/>
    <col min="1793" max="1793" width="61.5703125" style="4" customWidth="1"/>
    <col min="1794" max="1794" width="9.5703125" style="4" customWidth="1"/>
    <col min="1795" max="1795" width="13.28515625" style="4" customWidth="1"/>
    <col min="1796" max="1796" width="13.85546875" style="4" customWidth="1"/>
    <col min="1797" max="1797" width="11.42578125" style="4" customWidth="1"/>
    <col min="1798" max="1798" width="7.5703125" style="4" customWidth="1"/>
    <col min="1799" max="1799" width="11.42578125" style="4" customWidth="1"/>
    <col min="1800" max="1800" width="10" style="4" customWidth="1"/>
    <col min="1801" max="2048" width="9.140625" style="4"/>
    <col min="2049" max="2049" width="61.5703125" style="4" customWidth="1"/>
    <col min="2050" max="2050" width="9.5703125" style="4" customWidth="1"/>
    <col min="2051" max="2051" width="13.28515625" style="4" customWidth="1"/>
    <col min="2052" max="2052" width="13.85546875" style="4" customWidth="1"/>
    <col min="2053" max="2053" width="11.42578125" style="4" customWidth="1"/>
    <col min="2054" max="2054" width="7.5703125" style="4" customWidth="1"/>
    <col min="2055" max="2055" width="11.42578125" style="4" customWidth="1"/>
    <col min="2056" max="2056" width="10" style="4" customWidth="1"/>
    <col min="2057" max="2304" width="9.140625" style="4"/>
    <col min="2305" max="2305" width="61.5703125" style="4" customWidth="1"/>
    <col min="2306" max="2306" width="9.5703125" style="4" customWidth="1"/>
    <col min="2307" max="2307" width="13.28515625" style="4" customWidth="1"/>
    <col min="2308" max="2308" width="13.85546875" style="4" customWidth="1"/>
    <col min="2309" max="2309" width="11.42578125" style="4" customWidth="1"/>
    <col min="2310" max="2310" width="7.5703125" style="4" customWidth="1"/>
    <col min="2311" max="2311" width="11.42578125" style="4" customWidth="1"/>
    <col min="2312" max="2312" width="10" style="4" customWidth="1"/>
    <col min="2313" max="2560" width="9.140625" style="4"/>
    <col min="2561" max="2561" width="61.5703125" style="4" customWidth="1"/>
    <col min="2562" max="2562" width="9.5703125" style="4" customWidth="1"/>
    <col min="2563" max="2563" width="13.28515625" style="4" customWidth="1"/>
    <col min="2564" max="2564" width="13.85546875" style="4" customWidth="1"/>
    <col min="2565" max="2565" width="11.42578125" style="4" customWidth="1"/>
    <col min="2566" max="2566" width="7.5703125" style="4" customWidth="1"/>
    <col min="2567" max="2567" width="11.42578125" style="4" customWidth="1"/>
    <col min="2568" max="2568" width="10" style="4" customWidth="1"/>
    <col min="2569" max="2816" width="9.140625" style="4"/>
    <col min="2817" max="2817" width="61.5703125" style="4" customWidth="1"/>
    <col min="2818" max="2818" width="9.5703125" style="4" customWidth="1"/>
    <col min="2819" max="2819" width="13.28515625" style="4" customWidth="1"/>
    <col min="2820" max="2820" width="13.85546875" style="4" customWidth="1"/>
    <col min="2821" max="2821" width="11.42578125" style="4" customWidth="1"/>
    <col min="2822" max="2822" width="7.5703125" style="4" customWidth="1"/>
    <col min="2823" max="2823" width="11.42578125" style="4" customWidth="1"/>
    <col min="2824" max="2824" width="10" style="4" customWidth="1"/>
    <col min="2825" max="3072" width="9.140625" style="4"/>
    <col min="3073" max="3073" width="61.5703125" style="4" customWidth="1"/>
    <col min="3074" max="3074" width="9.5703125" style="4" customWidth="1"/>
    <col min="3075" max="3075" width="13.28515625" style="4" customWidth="1"/>
    <col min="3076" max="3076" width="13.85546875" style="4" customWidth="1"/>
    <col min="3077" max="3077" width="11.42578125" style="4" customWidth="1"/>
    <col min="3078" max="3078" width="7.5703125" style="4" customWidth="1"/>
    <col min="3079" max="3079" width="11.42578125" style="4" customWidth="1"/>
    <col min="3080" max="3080" width="10" style="4" customWidth="1"/>
    <col min="3081" max="3328" width="9.140625" style="4"/>
    <col min="3329" max="3329" width="61.5703125" style="4" customWidth="1"/>
    <col min="3330" max="3330" width="9.5703125" style="4" customWidth="1"/>
    <col min="3331" max="3331" width="13.28515625" style="4" customWidth="1"/>
    <col min="3332" max="3332" width="13.85546875" style="4" customWidth="1"/>
    <col min="3333" max="3333" width="11.42578125" style="4" customWidth="1"/>
    <col min="3334" max="3334" width="7.5703125" style="4" customWidth="1"/>
    <col min="3335" max="3335" width="11.42578125" style="4" customWidth="1"/>
    <col min="3336" max="3336" width="10" style="4" customWidth="1"/>
    <col min="3337" max="3584" width="9.140625" style="4"/>
    <col min="3585" max="3585" width="61.5703125" style="4" customWidth="1"/>
    <col min="3586" max="3586" width="9.5703125" style="4" customWidth="1"/>
    <col min="3587" max="3587" width="13.28515625" style="4" customWidth="1"/>
    <col min="3588" max="3588" width="13.85546875" style="4" customWidth="1"/>
    <col min="3589" max="3589" width="11.42578125" style="4" customWidth="1"/>
    <col min="3590" max="3590" width="7.5703125" style="4" customWidth="1"/>
    <col min="3591" max="3591" width="11.42578125" style="4" customWidth="1"/>
    <col min="3592" max="3592" width="10" style="4" customWidth="1"/>
    <col min="3593" max="3840" width="9.140625" style="4"/>
    <col min="3841" max="3841" width="61.5703125" style="4" customWidth="1"/>
    <col min="3842" max="3842" width="9.5703125" style="4" customWidth="1"/>
    <col min="3843" max="3843" width="13.28515625" style="4" customWidth="1"/>
    <col min="3844" max="3844" width="13.85546875" style="4" customWidth="1"/>
    <col min="3845" max="3845" width="11.42578125" style="4" customWidth="1"/>
    <col min="3846" max="3846" width="7.5703125" style="4" customWidth="1"/>
    <col min="3847" max="3847" width="11.42578125" style="4" customWidth="1"/>
    <col min="3848" max="3848" width="10" style="4" customWidth="1"/>
    <col min="3849" max="4096" width="9.140625" style="4"/>
    <col min="4097" max="4097" width="61.5703125" style="4" customWidth="1"/>
    <col min="4098" max="4098" width="9.5703125" style="4" customWidth="1"/>
    <col min="4099" max="4099" width="13.28515625" style="4" customWidth="1"/>
    <col min="4100" max="4100" width="13.85546875" style="4" customWidth="1"/>
    <col min="4101" max="4101" width="11.42578125" style="4" customWidth="1"/>
    <col min="4102" max="4102" width="7.5703125" style="4" customWidth="1"/>
    <col min="4103" max="4103" width="11.42578125" style="4" customWidth="1"/>
    <col min="4104" max="4104" width="10" style="4" customWidth="1"/>
    <col min="4105" max="4352" width="9.140625" style="4"/>
    <col min="4353" max="4353" width="61.5703125" style="4" customWidth="1"/>
    <col min="4354" max="4354" width="9.5703125" style="4" customWidth="1"/>
    <col min="4355" max="4355" width="13.28515625" style="4" customWidth="1"/>
    <col min="4356" max="4356" width="13.85546875" style="4" customWidth="1"/>
    <col min="4357" max="4357" width="11.42578125" style="4" customWidth="1"/>
    <col min="4358" max="4358" width="7.5703125" style="4" customWidth="1"/>
    <col min="4359" max="4359" width="11.42578125" style="4" customWidth="1"/>
    <col min="4360" max="4360" width="10" style="4" customWidth="1"/>
    <col min="4361" max="4608" width="9.140625" style="4"/>
    <col min="4609" max="4609" width="61.5703125" style="4" customWidth="1"/>
    <col min="4610" max="4610" width="9.5703125" style="4" customWidth="1"/>
    <col min="4611" max="4611" width="13.28515625" style="4" customWidth="1"/>
    <col min="4612" max="4612" width="13.85546875" style="4" customWidth="1"/>
    <col min="4613" max="4613" width="11.42578125" style="4" customWidth="1"/>
    <col min="4614" max="4614" width="7.5703125" style="4" customWidth="1"/>
    <col min="4615" max="4615" width="11.42578125" style="4" customWidth="1"/>
    <col min="4616" max="4616" width="10" style="4" customWidth="1"/>
    <col min="4617" max="4864" width="9.140625" style="4"/>
    <col min="4865" max="4865" width="61.5703125" style="4" customWidth="1"/>
    <col min="4866" max="4866" width="9.5703125" style="4" customWidth="1"/>
    <col min="4867" max="4867" width="13.28515625" style="4" customWidth="1"/>
    <col min="4868" max="4868" width="13.85546875" style="4" customWidth="1"/>
    <col min="4869" max="4869" width="11.42578125" style="4" customWidth="1"/>
    <col min="4870" max="4870" width="7.5703125" style="4" customWidth="1"/>
    <col min="4871" max="4871" width="11.42578125" style="4" customWidth="1"/>
    <col min="4872" max="4872" width="10" style="4" customWidth="1"/>
    <col min="4873" max="5120" width="9.140625" style="4"/>
    <col min="5121" max="5121" width="61.5703125" style="4" customWidth="1"/>
    <col min="5122" max="5122" width="9.5703125" style="4" customWidth="1"/>
    <col min="5123" max="5123" width="13.28515625" style="4" customWidth="1"/>
    <col min="5124" max="5124" width="13.85546875" style="4" customWidth="1"/>
    <col min="5125" max="5125" width="11.42578125" style="4" customWidth="1"/>
    <col min="5126" max="5126" width="7.5703125" style="4" customWidth="1"/>
    <col min="5127" max="5127" width="11.42578125" style="4" customWidth="1"/>
    <col min="5128" max="5128" width="10" style="4" customWidth="1"/>
    <col min="5129" max="5376" width="9.140625" style="4"/>
    <col min="5377" max="5377" width="61.5703125" style="4" customWidth="1"/>
    <col min="5378" max="5378" width="9.5703125" style="4" customWidth="1"/>
    <col min="5379" max="5379" width="13.28515625" style="4" customWidth="1"/>
    <col min="5380" max="5380" width="13.85546875" style="4" customWidth="1"/>
    <col min="5381" max="5381" width="11.42578125" style="4" customWidth="1"/>
    <col min="5382" max="5382" width="7.5703125" style="4" customWidth="1"/>
    <col min="5383" max="5383" width="11.42578125" style="4" customWidth="1"/>
    <col min="5384" max="5384" width="10" style="4" customWidth="1"/>
    <col min="5385" max="5632" width="9.140625" style="4"/>
    <col min="5633" max="5633" width="61.5703125" style="4" customWidth="1"/>
    <col min="5634" max="5634" width="9.5703125" style="4" customWidth="1"/>
    <col min="5635" max="5635" width="13.28515625" style="4" customWidth="1"/>
    <col min="5636" max="5636" width="13.85546875" style="4" customWidth="1"/>
    <col min="5637" max="5637" width="11.42578125" style="4" customWidth="1"/>
    <col min="5638" max="5638" width="7.5703125" style="4" customWidth="1"/>
    <col min="5639" max="5639" width="11.42578125" style="4" customWidth="1"/>
    <col min="5640" max="5640" width="10" style="4" customWidth="1"/>
    <col min="5641" max="5888" width="9.140625" style="4"/>
    <col min="5889" max="5889" width="61.5703125" style="4" customWidth="1"/>
    <col min="5890" max="5890" width="9.5703125" style="4" customWidth="1"/>
    <col min="5891" max="5891" width="13.28515625" style="4" customWidth="1"/>
    <col min="5892" max="5892" width="13.85546875" style="4" customWidth="1"/>
    <col min="5893" max="5893" width="11.42578125" style="4" customWidth="1"/>
    <col min="5894" max="5894" width="7.5703125" style="4" customWidth="1"/>
    <col min="5895" max="5895" width="11.42578125" style="4" customWidth="1"/>
    <col min="5896" max="5896" width="10" style="4" customWidth="1"/>
    <col min="5897" max="6144" width="9.140625" style="4"/>
    <col min="6145" max="6145" width="61.5703125" style="4" customWidth="1"/>
    <col min="6146" max="6146" width="9.5703125" style="4" customWidth="1"/>
    <col min="6147" max="6147" width="13.28515625" style="4" customWidth="1"/>
    <col min="6148" max="6148" width="13.85546875" style="4" customWidth="1"/>
    <col min="6149" max="6149" width="11.42578125" style="4" customWidth="1"/>
    <col min="6150" max="6150" width="7.5703125" style="4" customWidth="1"/>
    <col min="6151" max="6151" width="11.42578125" style="4" customWidth="1"/>
    <col min="6152" max="6152" width="10" style="4" customWidth="1"/>
    <col min="6153" max="6400" width="9.140625" style="4"/>
    <col min="6401" max="6401" width="61.5703125" style="4" customWidth="1"/>
    <col min="6402" max="6402" width="9.5703125" style="4" customWidth="1"/>
    <col min="6403" max="6403" width="13.28515625" style="4" customWidth="1"/>
    <col min="6404" max="6404" width="13.85546875" style="4" customWidth="1"/>
    <col min="6405" max="6405" width="11.42578125" style="4" customWidth="1"/>
    <col min="6406" max="6406" width="7.5703125" style="4" customWidth="1"/>
    <col min="6407" max="6407" width="11.42578125" style="4" customWidth="1"/>
    <col min="6408" max="6408" width="10" style="4" customWidth="1"/>
    <col min="6409" max="6656" width="9.140625" style="4"/>
    <col min="6657" max="6657" width="61.5703125" style="4" customWidth="1"/>
    <col min="6658" max="6658" width="9.5703125" style="4" customWidth="1"/>
    <col min="6659" max="6659" width="13.28515625" style="4" customWidth="1"/>
    <col min="6660" max="6660" width="13.85546875" style="4" customWidth="1"/>
    <col min="6661" max="6661" width="11.42578125" style="4" customWidth="1"/>
    <col min="6662" max="6662" width="7.5703125" style="4" customWidth="1"/>
    <col min="6663" max="6663" width="11.42578125" style="4" customWidth="1"/>
    <col min="6664" max="6664" width="10" style="4" customWidth="1"/>
    <col min="6665" max="6912" width="9.140625" style="4"/>
    <col min="6913" max="6913" width="61.5703125" style="4" customWidth="1"/>
    <col min="6914" max="6914" width="9.5703125" style="4" customWidth="1"/>
    <col min="6915" max="6915" width="13.28515625" style="4" customWidth="1"/>
    <col min="6916" max="6916" width="13.85546875" style="4" customWidth="1"/>
    <col min="6917" max="6917" width="11.42578125" style="4" customWidth="1"/>
    <col min="6918" max="6918" width="7.5703125" style="4" customWidth="1"/>
    <col min="6919" max="6919" width="11.42578125" style="4" customWidth="1"/>
    <col min="6920" max="6920" width="10" style="4" customWidth="1"/>
    <col min="6921" max="7168" width="9.140625" style="4"/>
    <col min="7169" max="7169" width="61.5703125" style="4" customWidth="1"/>
    <col min="7170" max="7170" width="9.5703125" style="4" customWidth="1"/>
    <col min="7171" max="7171" width="13.28515625" style="4" customWidth="1"/>
    <col min="7172" max="7172" width="13.85546875" style="4" customWidth="1"/>
    <col min="7173" max="7173" width="11.42578125" style="4" customWidth="1"/>
    <col min="7174" max="7174" width="7.5703125" style="4" customWidth="1"/>
    <col min="7175" max="7175" width="11.42578125" style="4" customWidth="1"/>
    <col min="7176" max="7176" width="10" style="4" customWidth="1"/>
    <col min="7177" max="7424" width="9.140625" style="4"/>
    <col min="7425" max="7425" width="61.5703125" style="4" customWidth="1"/>
    <col min="7426" max="7426" width="9.5703125" style="4" customWidth="1"/>
    <col min="7427" max="7427" width="13.28515625" style="4" customWidth="1"/>
    <col min="7428" max="7428" width="13.85546875" style="4" customWidth="1"/>
    <col min="7429" max="7429" width="11.42578125" style="4" customWidth="1"/>
    <col min="7430" max="7430" width="7.5703125" style="4" customWidth="1"/>
    <col min="7431" max="7431" width="11.42578125" style="4" customWidth="1"/>
    <col min="7432" max="7432" width="10" style="4" customWidth="1"/>
    <col min="7433" max="7680" width="9.140625" style="4"/>
    <col min="7681" max="7681" width="61.5703125" style="4" customWidth="1"/>
    <col min="7682" max="7682" width="9.5703125" style="4" customWidth="1"/>
    <col min="7683" max="7683" width="13.28515625" style="4" customWidth="1"/>
    <col min="7684" max="7684" width="13.85546875" style="4" customWidth="1"/>
    <col min="7685" max="7685" width="11.42578125" style="4" customWidth="1"/>
    <col min="7686" max="7686" width="7.5703125" style="4" customWidth="1"/>
    <col min="7687" max="7687" width="11.42578125" style="4" customWidth="1"/>
    <col min="7688" max="7688" width="10" style="4" customWidth="1"/>
    <col min="7689" max="7936" width="9.140625" style="4"/>
    <col min="7937" max="7937" width="61.5703125" style="4" customWidth="1"/>
    <col min="7938" max="7938" width="9.5703125" style="4" customWidth="1"/>
    <col min="7939" max="7939" width="13.28515625" style="4" customWidth="1"/>
    <col min="7940" max="7940" width="13.85546875" style="4" customWidth="1"/>
    <col min="7941" max="7941" width="11.42578125" style="4" customWidth="1"/>
    <col min="7942" max="7942" width="7.5703125" style="4" customWidth="1"/>
    <col min="7943" max="7943" width="11.42578125" style="4" customWidth="1"/>
    <col min="7944" max="7944" width="10" style="4" customWidth="1"/>
    <col min="7945" max="8192" width="9.140625" style="4"/>
    <col min="8193" max="8193" width="61.5703125" style="4" customWidth="1"/>
    <col min="8194" max="8194" width="9.5703125" style="4" customWidth="1"/>
    <col min="8195" max="8195" width="13.28515625" style="4" customWidth="1"/>
    <col min="8196" max="8196" width="13.85546875" style="4" customWidth="1"/>
    <col min="8197" max="8197" width="11.42578125" style="4" customWidth="1"/>
    <col min="8198" max="8198" width="7.5703125" style="4" customWidth="1"/>
    <col min="8199" max="8199" width="11.42578125" style="4" customWidth="1"/>
    <col min="8200" max="8200" width="10" style="4" customWidth="1"/>
    <col min="8201" max="8448" width="9.140625" style="4"/>
    <col min="8449" max="8449" width="61.5703125" style="4" customWidth="1"/>
    <col min="8450" max="8450" width="9.5703125" style="4" customWidth="1"/>
    <col min="8451" max="8451" width="13.28515625" style="4" customWidth="1"/>
    <col min="8452" max="8452" width="13.85546875" style="4" customWidth="1"/>
    <col min="8453" max="8453" width="11.42578125" style="4" customWidth="1"/>
    <col min="8454" max="8454" width="7.5703125" style="4" customWidth="1"/>
    <col min="8455" max="8455" width="11.42578125" style="4" customWidth="1"/>
    <col min="8456" max="8456" width="10" style="4" customWidth="1"/>
    <col min="8457" max="8704" width="9.140625" style="4"/>
    <col min="8705" max="8705" width="61.5703125" style="4" customWidth="1"/>
    <col min="8706" max="8706" width="9.5703125" style="4" customWidth="1"/>
    <col min="8707" max="8707" width="13.28515625" style="4" customWidth="1"/>
    <col min="8708" max="8708" width="13.85546875" style="4" customWidth="1"/>
    <col min="8709" max="8709" width="11.42578125" style="4" customWidth="1"/>
    <col min="8710" max="8710" width="7.5703125" style="4" customWidth="1"/>
    <col min="8711" max="8711" width="11.42578125" style="4" customWidth="1"/>
    <col min="8712" max="8712" width="10" style="4" customWidth="1"/>
    <col min="8713" max="8960" width="9.140625" style="4"/>
    <col min="8961" max="8961" width="61.5703125" style="4" customWidth="1"/>
    <col min="8962" max="8962" width="9.5703125" style="4" customWidth="1"/>
    <col min="8963" max="8963" width="13.28515625" style="4" customWidth="1"/>
    <col min="8964" max="8964" width="13.85546875" style="4" customWidth="1"/>
    <col min="8965" max="8965" width="11.42578125" style="4" customWidth="1"/>
    <col min="8966" max="8966" width="7.5703125" style="4" customWidth="1"/>
    <col min="8967" max="8967" width="11.42578125" style="4" customWidth="1"/>
    <col min="8968" max="8968" width="10" style="4" customWidth="1"/>
    <col min="8969" max="9216" width="9.140625" style="4"/>
    <col min="9217" max="9217" width="61.5703125" style="4" customWidth="1"/>
    <col min="9218" max="9218" width="9.5703125" style="4" customWidth="1"/>
    <col min="9219" max="9219" width="13.28515625" style="4" customWidth="1"/>
    <col min="9220" max="9220" width="13.85546875" style="4" customWidth="1"/>
    <col min="9221" max="9221" width="11.42578125" style="4" customWidth="1"/>
    <col min="9222" max="9222" width="7.5703125" style="4" customWidth="1"/>
    <col min="9223" max="9223" width="11.42578125" style="4" customWidth="1"/>
    <col min="9224" max="9224" width="10" style="4" customWidth="1"/>
    <col min="9225" max="9472" width="9.140625" style="4"/>
    <col min="9473" max="9473" width="61.5703125" style="4" customWidth="1"/>
    <col min="9474" max="9474" width="9.5703125" style="4" customWidth="1"/>
    <col min="9475" max="9475" width="13.28515625" style="4" customWidth="1"/>
    <col min="9476" max="9476" width="13.85546875" style="4" customWidth="1"/>
    <col min="9477" max="9477" width="11.42578125" style="4" customWidth="1"/>
    <col min="9478" max="9478" width="7.5703125" style="4" customWidth="1"/>
    <col min="9479" max="9479" width="11.42578125" style="4" customWidth="1"/>
    <col min="9480" max="9480" width="10" style="4" customWidth="1"/>
    <col min="9481" max="9728" width="9.140625" style="4"/>
    <col min="9729" max="9729" width="61.5703125" style="4" customWidth="1"/>
    <col min="9730" max="9730" width="9.5703125" style="4" customWidth="1"/>
    <col min="9731" max="9731" width="13.28515625" style="4" customWidth="1"/>
    <col min="9732" max="9732" width="13.85546875" style="4" customWidth="1"/>
    <col min="9733" max="9733" width="11.42578125" style="4" customWidth="1"/>
    <col min="9734" max="9734" width="7.5703125" style="4" customWidth="1"/>
    <col min="9735" max="9735" width="11.42578125" style="4" customWidth="1"/>
    <col min="9736" max="9736" width="10" style="4" customWidth="1"/>
    <col min="9737" max="9984" width="9.140625" style="4"/>
    <col min="9985" max="9985" width="61.5703125" style="4" customWidth="1"/>
    <col min="9986" max="9986" width="9.5703125" style="4" customWidth="1"/>
    <col min="9987" max="9987" width="13.28515625" style="4" customWidth="1"/>
    <col min="9988" max="9988" width="13.85546875" style="4" customWidth="1"/>
    <col min="9989" max="9989" width="11.42578125" style="4" customWidth="1"/>
    <col min="9990" max="9990" width="7.5703125" style="4" customWidth="1"/>
    <col min="9991" max="9991" width="11.42578125" style="4" customWidth="1"/>
    <col min="9992" max="9992" width="10" style="4" customWidth="1"/>
    <col min="9993" max="10240" width="9.140625" style="4"/>
    <col min="10241" max="10241" width="61.5703125" style="4" customWidth="1"/>
    <col min="10242" max="10242" width="9.5703125" style="4" customWidth="1"/>
    <col min="10243" max="10243" width="13.28515625" style="4" customWidth="1"/>
    <col min="10244" max="10244" width="13.85546875" style="4" customWidth="1"/>
    <col min="10245" max="10245" width="11.42578125" style="4" customWidth="1"/>
    <col min="10246" max="10246" width="7.5703125" style="4" customWidth="1"/>
    <col min="10247" max="10247" width="11.42578125" style="4" customWidth="1"/>
    <col min="10248" max="10248" width="10" style="4" customWidth="1"/>
    <col min="10249" max="10496" width="9.140625" style="4"/>
    <col min="10497" max="10497" width="61.5703125" style="4" customWidth="1"/>
    <col min="10498" max="10498" width="9.5703125" style="4" customWidth="1"/>
    <col min="10499" max="10499" width="13.28515625" style="4" customWidth="1"/>
    <col min="10500" max="10500" width="13.85546875" style="4" customWidth="1"/>
    <col min="10501" max="10501" width="11.42578125" style="4" customWidth="1"/>
    <col min="10502" max="10502" width="7.5703125" style="4" customWidth="1"/>
    <col min="10503" max="10503" width="11.42578125" style="4" customWidth="1"/>
    <col min="10504" max="10504" width="10" style="4" customWidth="1"/>
    <col min="10505" max="10752" width="9.140625" style="4"/>
    <col min="10753" max="10753" width="61.5703125" style="4" customWidth="1"/>
    <col min="10754" max="10754" width="9.5703125" style="4" customWidth="1"/>
    <col min="10755" max="10755" width="13.28515625" style="4" customWidth="1"/>
    <col min="10756" max="10756" width="13.85546875" style="4" customWidth="1"/>
    <col min="10757" max="10757" width="11.42578125" style="4" customWidth="1"/>
    <col min="10758" max="10758" width="7.5703125" style="4" customWidth="1"/>
    <col min="10759" max="10759" width="11.42578125" style="4" customWidth="1"/>
    <col min="10760" max="10760" width="10" style="4" customWidth="1"/>
    <col min="10761" max="11008" width="9.140625" style="4"/>
    <col min="11009" max="11009" width="61.5703125" style="4" customWidth="1"/>
    <col min="11010" max="11010" width="9.5703125" style="4" customWidth="1"/>
    <col min="11011" max="11011" width="13.28515625" style="4" customWidth="1"/>
    <col min="11012" max="11012" width="13.85546875" style="4" customWidth="1"/>
    <col min="11013" max="11013" width="11.42578125" style="4" customWidth="1"/>
    <col min="11014" max="11014" width="7.5703125" style="4" customWidth="1"/>
    <col min="11015" max="11015" width="11.42578125" style="4" customWidth="1"/>
    <col min="11016" max="11016" width="10" style="4" customWidth="1"/>
    <col min="11017" max="11264" width="9.140625" style="4"/>
    <col min="11265" max="11265" width="61.5703125" style="4" customWidth="1"/>
    <col min="11266" max="11266" width="9.5703125" style="4" customWidth="1"/>
    <col min="11267" max="11267" width="13.28515625" style="4" customWidth="1"/>
    <col min="11268" max="11268" width="13.85546875" style="4" customWidth="1"/>
    <col min="11269" max="11269" width="11.42578125" style="4" customWidth="1"/>
    <col min="11270" max="11270" width="7.5703125" style="4" customWidth="1"/>
    <col min="11271" max="11271" width="11.42578125" style="4" customWidth="1"/>
    <col min="11272" max="11272" width="10" style="4" customWidth="1"/>
    <col min="11273" max="11520" width="9.140625" style="4"/>
    <col min="11521" max="11521" width="61.5703125" style="4" customWidth="1"/>
    <col min="11522" max="11522" width="9.5703125" style="4" customWidth="1"/>
    <col min="11523" max="11523" width="13.28515625" style="4" customWidth="1"/>
    <col min="11524" max="11524" width="13.85546875" style="4" customWidth="1"/>
    <col min="11525" max="11525" width="11.42578125" style="4" customWidth="1"/>
    <col min="11526" max="11526" width="7.5703125" style="4" customWidth="1"/>
    <col min="11527" max="11527" width="11.42578125" style="4" customWidth="1"/>
    <col min="11528" max="11528" width="10" style="4" customWidth="1"/>
    <col min="11529" max="11776" width="9.140625" style="4"/>
    <col min="11777" max="11777" width="61.5703125" style="4" customWidth="1"/>
    <col min="11778" max="11778" width="9.5703125" style="4" customWidth="1"/>
    <col min="11779" max="11779" width="13.28515625" style="4" customWidth="1"/>
    <col min="11780" max="11780" width="13.85546875" style="4" customWidth="1"/>
    <col min="11781" max="11781" width="11.42578125" style="4" customWidth="1"/>
    <col min="11782" max="11782" width="7.5703125" style="4" customWidth="1"/>
    <col min="11783" max="11783" width="11.42578125" style="4" customWidth="1"/>
    <col min="11784" max="11784" width="10" style="4" customWidth="1"/>
    <col min="11785" max="12032" width="9.140625" style="4"/>
    <col min="12033" max="12033" width="61.5703125" style="4" customWidth="1"/>
    <col min="12034" max="12034" width="9.5703125" style="4" customWidth="1"/>
    <col min="12035" max="12035" width="13.28515625" style="4" customWidth="1"/>
    <col min="12036" max="12036" width="13.85546875" style="4" customWidth="1"/>
    <col min="12037" max="12037" width="11.42578125" style="4" customWidth="1"/>
    <col min="12038" max="12038" width="7.5703125" style="4" customWidth="1"/>
    <col min="12039" max="12039" width="11.42578125" style="4" customWidth="1"/>
    <col min="12040" max="12040" width="10" style="4" customWidth="1"/>
    <col min="12041" max="12288" width="9.140625" style="4"/>
    <col min="12289" max="12289" width="61.5703125" style="4" customWidth="1"/>
    <col min="12290" max="12290" width="9.5703125" style="4" customWidth="1"/>
    <col min="12291" max="12291" width="13.28515625" style="4" customWidth="1"/>
    <col min="12292" max="12292" width="13.85546875" style="4" customWidth="1"/>
    <col min="12293" max="12293" width="11.42578125" style="4" customWidth="1"/>
    <col min="12294" max="12294" width="7.5703125" style="4" customWidth="1"/>
    <col min="12295" max="12295" width="11.42578125" style="4" customWidth="1"/>
    <col min="12296" max="12296" width="10" style="4" customWidth="1"/>
    <col min="12297" max="12544" width="9.140625" style="4"/>
    <col min="12545" max="12545" width="61.5703125" style="4" customWidth="1"/>
    <col min="12546" max="12546" width="9.5703125" style="4" customWidth="1"/>
    <col min="12547" max="12547" width="13.28515625" style="4" customWidth="1"/>
    <col min="12548" max="12548" width="13.85546875" style="4" customWidth="1"/>
    <col min="12549" max="12549" width="11.42578125" style="4" customWidth="1"/>
    <col min="12550" max="12550" width="7.5703125" style="4" customWidth="1"/>
    <col min="12551" max="12551" width="11.42578125" style="4" customWidth="1"/>
    <col min="12552" max="12552" width="10" style="4" customWidth="1"/>
    <col min="12553" max="12800" width="9.140625" style="4"/>
    <col min="12801" max="12801" width="61.5703125" style="4" customWidth="1"/>
    <col min="12802" max="12802" width="9.5703125" style="4" customWidth="1"/>
    <col min="12803" max="12803" width="13.28515625" style="4" customWidth="1"/>
    <col min="12804" max="12804" width="13.85546875" style="4" customWidth="1"/>
    <col min="12805" max="12805" width="11.42578125" style="4" customWidth="1"/>
    <col min="12806" max="12806" width="7.5703125" style="4" customWidth="1"/>
    <col min="12807" max="12807" width="11.42578125" style="4" customWidth="1"/>
    <col min="12808" max="12808" width="10" style="4" customWidth="1"/>
    <col min="12809" max="13056" width="9.140625" style="4"/>
    <col min="13057" max="13057" width="61.5703125" style="4" customWidth="1"/>
    <col min="13058" max="13058" width="9.5703125" style="4" customWidth="1"/>
    <col min="13059" max="13059" width="13.28515625" style="4" customWidth="1"/>
    <col min="13060" max="13060" width="13.85546875" style="4" customWidth="1"/>
    <col min="13061" max="13061" width="11.42578125" style="4" customWidth="1"/>
    <col min="13062" max="13062" width="7.5703125" style="4" customWidth="1"/>
    <col min="13063" max="13063" width="11.42578125" style="4" customWidth="1"/>
    <col min="13064" max="13064" width="10" style="4" customWidth="1"/>
    <col min="13065" max="13312" width="9.140625" style="4"/>
    <col min="13313" max="13313" width="61.5703125" style="4" customWidth="1"/>
    <col min="13314" max="13314" width="9.5703125" style="4" customWidth="1"/>
    <col min="13315" max="13315" width="13.28515625" style="4" customWidth="1"/>
    <col min="13316" max="13316" width="13.85546875" style="4" customWidth="1"/>
    <col min="13317" max="13317" width="11.42578125" style="4" customWidth="1"/>
    <col min="13318" max="13318" width="7.5703125" style="4" customWidth="1"/>
    <col min="13319" max="13319" width="11.42578125" style="4" customWidth="1"/>
    <col min="13320" max="13320" width="10" style="4" customWidth="1"/>
    <col min="13321" max="13568" width="9.140625" style="4"/>
    <col min="13569" max="13569" width="61.5703125" style="4" customWidth="1"/>
    <col min="13570" max="13570" width="9.5703125" style="4" customWidth="1"/>
    <col min="13571" max="13571" width="13.28515625" style="4" customWidth="1"/>
    <col min="13572" max="13572" width="13.85546875" style="4" customWidth="1"/>
    <col min="13573" max="13573" width="11.42578125" style="4" customWidth="1"/>
    <col min="13574" max="13574" width="7.5703125" style="4" customWidth="1"/>
    <col min="13575" max="13575" width="11.42578125" style="4" customWidth="1"/>
    <col min="13576" max="13576" width="10" style="4" customWidth="1"/>
    <col min="13577" max="13824" width="9.140625" style="4"/>
    <col min="13825" max="13825" width="61.5703125" style="4" customWidth="1"/>
    <col min="13826" max="13826" width="9.5703125" style="4" customWidth="1"/>
    <col min="13827" max="13827" width="13.28515625" style="4" customWidth="1"/>
    <col min="13828" max="13828" width="13.85546875" style="4" customWidth="1"/>
    <col min="13829" max="13829" width="11.42578125" style="4" customWidth="1"/>
    <col min="13830" max="13830" width="7.5703125" style="4" customWidth="1"/>
    <col min="13831" max="13831" width="11.42578125" style="4" customWidth="1"/>
    <col min="13832" max="13832" width="10" style="4" customWidth="1"/>
    <col min="13833" max="14080" width="9.140625" style="4"/>
    <col min="14081" max="14081" width="61.5703125" style="4" customWidth="1"/>
    <col min="14082" max="14082" width="9.5703125" style="4" customWidth="1"/>
    <col min="14083" max="14083" width="13.28515625" style="4" customWidth="1"/>
    <col min="14084" max="14084" width="13.85546875" style="4" customWidth="1"/>
    <col min="14085" max="14085" width="11.42578125" style="4" customWidth="1"/>
    <col min="14086" max="14086" width="7.5703125" style="4" customWidth="1"/>
    <col min="14087" max="14087" width="11.42578125" style="4" customWidth="1"/>
    <col min="14088" max="14088" width="10" style="4" customWidth="1"/>
    <col min="14089" max="14336" width="9.140625" style="4"/>
    <col min="14337" max="14337" width="61.5703125" style="4" customWidth="1"/>
    <col min="14338" max="14338" width="9.5703125" style="4" customWidth="1"/>
    <col min="14339" max="14339" width="13.28515625" style="4" customWidth="1"/>
    <col min="14340" max="14340" width="13.85546875" style="4" customWidth="1"/>
    <col min="14341" max="14341" width="11.42578125" style="4" customWidth="1"/>
    <col min="14342" max="14342" width="7.5703125" style="4" customWidth="1"/>
    <col min="14343" max="14343" width="11.42578125" style="4" customWidth="1"/>
    <col min="14344" max="14344" width="10" style="4" customWidth="1"/>
    <col min="14345" max="14592" width="9.140625" style="4"/>
    <col min="14593" max="14593" width="61.5703125" style="4" customWidth="1"/>
    <col min="14594" max="14594" width="9.5703125" style="4" customWidth="1"/>
    <col min="14595" max="14595" width="13.28515625" style="4" customWidth="1"/>
    <col min="14596" max="14596" width="13.85546875" style="4" customWidth="1"/>
    <col min="14597" max="14597" width="11.42578125" style="4" customWidth="1"/>
    <col min="14598" max="14598" width="7.5703125" style="4" customWidth="1"/>
    <col min="14599" max="14599" width="11.42578125" style="4" customWidth="1"/>
    <col min="14600" max="14600" width="10" style="4" customWidth="1"/>
    <col min="14601" max="14848" width="9.140625" style="4"/>
    <col min="14849" max="14849" width="61.5703125" style="4" customWidth="1"/>
    <col min="14850" max="14850" width="9.5703125" style="4" customWidth="1"/>
    <col min="14851" max="14851" width="13.28515625" style="4" customWidth="1"/>
    <col min="14852" max="14852" width="13.85546875" style="4" customWidth="1"/>
    <col min="14853" max="14853" width="11.42578125" style="4" customWidth="1"/>
    <col min="14854" max="14854" width="7.5703125" style="4" customWidth="1"/>
    <col min="14855" max="14855" width="11.42578125" style="4" customWidth="1"/>
    <col min="14856" max="14856" width="10" style="4" customWidth="1"/>
    <col min="14857" max="15104" width="9.140625" style="4"/>
    <col min="15105" max="15105" width="61.5703125" style="4" customWidth="1"/>
    <col min="15106" max="15106" width="9.5703125" style="4" customWidth="1"/>
    <col min="15107" max="15107" width="13.28515625" style="4" customWidth="1"/>
    <col min="15108" max="15108" width="13.85546875" style="4" customWidth="1"/>
    <col min="15109" max="15109" width="11.42578125" style="4" customWidth="1"/>
    <col min="15110" max="15110" width="7.5703125" style="4" customWidth="1"/>
    <col min="15111" max="15111" width="11.42578125" style="4" customWidth="1"/>
    <col min="15112" max="15112" width="10" style="4" customWidth="1"/>
    <col min="15113" max="15360" width="9.140625" style="4"/>
    <col min="15361" max="15361" width="61.5703125" style="4" customWidth="1"/>
    <col min="15362" max="15362" width="9.5703125" style="4" customWidth="1"/>
    <col min="15363" max="15363" width="13.28515625" style="4" customWidth="1"/>
    <col min="15364" max="15364" width="13.85546875" style="4" customWidth="1"/>
    <col min="15365" max="15365" width="11.42578125" style="4" customWidth="1"/>
    <col min="15366" max="15366" width="7.5703125" style="4" customWidth="1"/>
    <col min="15367" max="15367" width="11.42578125" style="4" customWidth="1"/>
    <col min="15368" max="15368" width="10" style="4" customWidth="1"/>
    <col min="15369" max="15616" width="9.140625" style="4"/>
    <col min="15617" max="15617" width="61.5703125" style="4" customWidth="1"/>
    <col min="15618" max="15618" width="9.5703125" style="4" customWidth="1"/>
    <col min="15619" max="15619" width="13.28515625" style="4" customWidth="1"/>
    <col min="15620" max="15620" width="13.85546875" style="4" customWidth="1"/>
    <col min="15621" max="15621" width="11.42578125" style="4" customWidth="1"/>
    <col min="15622" max="15622" width="7.5703125" style="4" customWidth="1"/>
    <col min="15623" max="15623" width="11.42578125" style="4" customWidth="1"/>
    <col min="15624" max="15624" width="10" style="4" customWidth="1"/>
    <col min="15625" max="15872" width="9.140625" style="4"/>
    <col min="15873" max="15873" width="61.5703125" style="4" customWidth="1"/>
    <col min="15874" max="15874" width="9.5703125" style="4" customWidth="1"/>
    <col min="15875" max="15875" width="13.28515625" style="4" customWidth="1"/>
    <col min="15876" max="15876" width="13.85546875" style="4" customWidth="1"/>
    <col min="15877" max="15877" width="11.42578125" style="4" customWidth="1"/>
    <col min="15878" max="15878" width="7.5703125" style="4" customWidth="1"/>
    <col min="15879" max="15879" width="11.42578125" style="4" customWidth="1"/>
    <col min="15880" max="15880" width="10" style="4" customWidth="1"/>
    <col min="15881" max="16128" width="9.140625" style="4"/>
    <col min="16129" max="16129" width="61.5703125" style="4" customWidth="1"/>
    <col min="16130" max="16130" width="9.5703125" style="4" customWidth="1"/>
    <col min="16131" max="16131" width="13.28515625" style="4" customWidth="1"/>
    <col min="16132" max="16132" width="13.85546875" style="4" customWidth="1"/>
    <col min="16133" max="16133" width="11.42578125" style="4" customWidth="1"/>
    <col min="16134" max="16134" width="7.5703125" style="4" customWidth="1"/>
    <col min="16135" max="16135" width="11.42578125" style="4" customWidth="1"/>
    <col min="16136" max="16136" width="10" style="4" customWidth="1"/>
    <col min="16137" max="16384" width="9.140625" style="4"/>
  </cols>
  <sheetData>
    <row r="1" spans="1:8" s="1" customFormat="1" x14ac:dyDescent="0.25">
      <c r="A1" s="324" t="s">
        <v>0</v>
      </c>
      <c r="B1" s="324"/>
      <c r="C1" s="324"/>
      <c r="D1" s="324"/>
      <c r="E1" s="324"/>
    </row>
    <row r="2" spans="1:8" s="1" customFormat="1" x14ac:dyDescent="0.25">
      <c r="A2" s="324" t="s">
        <v>1</v>
      </c>
      <c r="B2" s="324"/>
      <c r="C2" s="324"/>
      <c r="D2" s="324"/>
      <c r="E2" s="324"/>
    </row>
    <row r="3" spans="1:8" s="1" customFormat="1" ht="18.75" thickBot="1" x14ac:dyDescent="0.3">
      <c r="A3" s="325" t="s">
        <v>235</v>
      </c>
      <c r="B3" s="325"/>
      <c r="C3" s="325"/>
      <c r="D3" s="325"/>
      <c r="E3" s="325"/>
    </row>
    <row r="4" spans="1:8" s="2" customFormat="1" x14ac:dyDescent="0.25">
      <c r="A4" s="359" t="s">
        <v>2</v>
      </c>
      <c r="B4" s="361" t="s">
        <v>3</v>
      </c>
      <c r="C4" s="353" t="s">
        <v>236</v>
      </c>
      <c r="D4" s="353"/>
      <c r="E4" s="363" t="s">
        <v>4</v>
      </c>
    </row>
    <row r="5" spans="1:8" s="2" customFormat="1" ht="18.75" thickBot="1" x14ac:dyDescent="0.3">
      <c r="A5" s="360"/>
      <c r="B5" s="362"/>
      <c r="C5" s="233">
        <v>2022</v>
      </c>
      <c r="D5" s="233">
        <v>2023</v>
      </c>
      <c r="E5" s="364"/>
    </row>
    <row r="6" spans="1:8" s="3" customFormat="1" ht="37.5" customHeight="1" x14ac:dyDescent="0.25">
      <c r="A6" s="234" t="s">
        <v>5</v>
      </c>
      <c r="B6" s="235" t="s">
        <v>6</v>
      </c>
      <c r="C6" s="236">
        <v>18025.464400000001</v>
      </c>
      <c r="D6" s="236">
        <v>19108.567999999999</v>
      </c>
      <c r="E6" s="237">
        <f>D6/C6*100</f>
        <v>106.0087417220718</v>
      </c>
      <c r="F6" s="160">
        <f>D6-C6</f>
        <v>1083.1035999999986</v>
      </c>
    </row>
    <row r="7" spans="1:8" ht="36" customHeight="1" x14ac:dyDescent="0.25">
      <c r="A7" s="112" t="s">
        <v>7</v>
      </c>
      <c r="B7" s="47" t="s">
        <v>6</v>
      </c>
      <c r="C7" s="48">
        <v>13179.978999999999</v>
      </c>
      <c r="D7" s="48">
        <v>14410.960999999999</v>
      </c>
      <c r="E7" s="49">
        <f>D7/C7*100</f>
        <v>109.33978726369746</v>
      </c>
      <c r="F7" s="161">
        <f>D7-C7</f>
        <v>1230.982</v>
      </c>
    </row>
    <row r="8" spans="1:8" ht="20.25" x14ac:dyDescent="0.25">
      <c r="A8" s="238" t="s">
        <v>8</v>
      </c>
      <c r="B8" s="239"/>
      <c r="C8" s="113"/>
      <c r="D8" s="113"/>
      <c r="E8" s="49"/>
      <c r="F8" s="1"/>
    </row>
    <row r="9" spans="1:8" ht="20.25" customHeight="1" x14ac:dyDescent="0.25">
      <c r="A9" s="240" t="s">
        <v>9</v>
      </c>
      <c r="B9" s="239" t="s">
        <v>6</v>
      </c>
      <c r="C9" s="241">
        <v>10837.259599999999</v>
      </c>
      <c r="D9" s="241">
        <v>12490.341</v>
      </c>
      <c r="E9" s="242">
        <f>D9/C9*100</f>
        <v>115.25368461229813</v>
      </c>
      <c r="F9" s="25">
        <f>D9/D7*100</f>
        <v>86.672505740595653</v>
      </c>
      <c r="G9" s="6">
        <f>C9/C7*100</f>
        <v>82.225165912631567</v>
      </c>
    </row>
    <row r="10" spans="1:8" ht="37.5" customHeight="1" x14ac:dyDescent="0.25">
      <c r="A10" s="240" t="s">
        <v>87</v>
      </c>
      <c r="B10" s="239" t="s">
        <v>6</v>
      </c>
      <c r="C10" s="243">
        <v>1009.769</v>
      </c>
      <c r="D10" s="243">
        <v>553.41150000000005</v>
      </c>
      <c r="E10" s="242">
        <f>D10/C10*100</f>
        <v>54.80575260282302</v>
      </c>
      <c r="F10" s="25">
        <f>D10/D7*100</f>
        <v>3.8402123217181705</v>
      </c>
      <c r="G10" s="6">
        <f>C10/C7*100</f>
        <v>7.6613854999313737</v>
      </c>
      <c r="H10" s="6"/>
    </row>
    <row r="11" spans="1:8" ht="18.75" customHeight="1" x14ac:dyDescent="0.25">
      <c r="A11" s="238" t="s">
        <v>11</v>
      </c>
      <c r="B11" s="239" t="s">
        <v>6</v>
      </c>
      <c r="C11" s="244">
        <v>232.44390000000001</v>
      </c>
      <c r="D11" s="241">
        <v>251.93799999999999</v>
      </c>
      <c r="E11" s="242">
        <f>D11/C11*100</f>
        <v>108.38658274103987</v>
      </c>
      <c r="F11" s="25">
        <f>D11/D7*100</f>
        <v>1.7482387191249771</v>
      </c>
      <c r="G11" s="6">
        <f>C11/C7*100</f>
        <v>1.7636135839063174</v>
      </c>
    </row>
    <row r="12" spans="1:8" ht="18.75" customHeight="1" thickBot="1" x14ac:dyDescent="0.3">
      <c r="A12" s="238" t="s">
        <v>123</v>
      </c>
      <c r="B12" s="239" t="s">
        <v>6</v>
      </c>
      <c r="C12" s="244">
        <v>24.534800000000001</v>
      </c>
      <c r="D12" s="241">
        <v>30.956</v>
      </c>
      <c r="E12" s="242">
        <f>D12/C12*100</f>
        <v>126.17180494644342</v>
      </c>
      <c r="F12" s="25">
        <f>D12/D7*100</f>
        <v>0.21480871400595702</v>
      </c>
      <c r="G12" s="6">
        <f>C12/C7*100</f>
        <v>0.18615204166865518</v>
      </c>
    </row>
    <row r="13" spans="1:8" ht="23.25" x14ac:dyDescent="0.25">
      <c r="A13" s="365" t="s">
        <v>9</v>
      </c>
      <c r="B13" s="366"/>
      <c r="C13" s="366"/>
      <c r="D13" s="366"/>
      <c r="E13" s="367"/>
    </row>
    <row r="14" spans="1:8" ht="36" x14ac:dyDescent="0.25">
      <c r="A14" s="112" t="s">
        <v>12</v>
      </c>
      <c r="B14" s="47" t="s">
        <v>6</v>
      </c>
      <c r="C14" s="48">
        <v>10837.259</v>
      </c>
      <c r="D14" s="48">
        <v>12490.341</v>
      </c>
      <c r="E14" s="245">
        <f>D14/C14*100</f>
        <v>115.25369099326683</v>
      </c>
      <c r="F14" s="210">
        <f>D14/D7*100</f>
        <v>86.672505740595653</v>
      </c>
      <c r="G14" s="210">
        <f>C14/C7*100</f>
        <v>82.225161360272281</v>
      </c>
      <c r="H14" s="138"/>
    </row>
    <row r="15" spans="1:8" s="3" customFormat="1" ht="18.75" customHeight="1" x14ac:dyDescent="0.25">
      <c r="A15" s="246" t="s">
        <v>13</v>
      </c>
      <c r="B15" s="239" t="s">
        <v>6</v>
      </c>
      <c r="C15" s="243">
        <v>423.25900000000001</v>
      </c>
      <c r="D15" s="247">
        <v>487.41800000000001</v>
      </c>
      <c r="E15" s="248">
        <f>D15/C15*100</f>
        <v>115.15833095102525</v>
      </c>
      <c r="F15" s="211">
        <f>D15/$D$14*100</f>
        <v>3.902359431179661</v>
      </c>
      <c r="G15" s="211">
        <f>C15/$C$14*100</f>
        <v>3.9055908878804133</v>
      </c>
      <c r="H15" s="140"/>
    </row>
    <row r="16" spans="1:8" s="3" customFormat="1" ht="20.25" x14ac:dyDescent="0.25">
      <c r="A16" s="246" t="s">
        <v>14</v>
      </c>
      <c r="B16" s="239" t="s">
        <v>15</v>
      </c>
      <c r="C16" s="243">
        <v>8958.1579999999994</v>
      </c>
      <c r="D16" s="249">
        <v>10308</v>
      </c>
      <c r="E16" s="250">
        <f>SUM(D16/C16*100)</f>
        <v>115.06829863907291</v>
      </c>
      <c r="F16" s="211">
        <f t="shared" ref="F16:F18" si="0">D16/$D$14*100</f>
        <v>82.52777085909824</v>
      </c>
      <c r="G16" s="211">
        <f t="shared" ref="G16:G18" si="1">C16/$C$14*100</f>
        <v>82.660735523622705</v>
      </c>
      <c r="H16" s="140"/>
    </row>
    <row r="17" spans="1:10" s="3" customFormat="1" ht="36" x14ac:dyDescent="0.25">
      <c r="A17" s="238" t="s">
        <v>16</v>
      </c>
      <c r="B17" s="239" t="s">
        <v>15</v>
      </c>
      <c r="C17" s="244">
        <v>1210.931</v>
      </c>
      <c r="D17" s="249">
        <v>1457.779</v>
      </c>
      <c r="E17" s="250">
        <f>SUM(D17/C17*100)</f>
        <v>120.3849765180675</v>
      </c>
      <c r="F17" s="211">
        <f t="shared" si="0"/>
        <v>11.671250608770409</v>
      </c>
      <c r="G17" s="211">
        <f t="shared" si="1"/>
        <v>11.173775582921843</v>
      </c>
      <c r="H17" s="140"/>
    </row>
    <row r="18" spans="1:10" s="3" customFormat="1" ht="54" x14ac:dyDescent="0.25">
      <c r="A18" s="238" t="s">
        <v>85</v>
      </c>
      <c r="B18" s="239" t="s">
        <v>15</v>
      </c>
      <c r="C18" s="243">
        <v>244.911</v>
      </c>
      <c r="D18" s="249">
        <v>237.143</v>
      </c>
      <c r="E18" s="250">
        <f>SUM(D18/C18*100)</f>
        <v>96.828235563122931</v>
      </c>
      <c r="F18" s="211">
        <f t="shared" si="0"/>
        <v>1.8986110947651469</v>
      </c>
      <c r="G18" s="211">
        <f t="shared" si="1"/>
        <v>2.259898005575026</v>
      </c>
      <c r="H18" s="140"/>
    </row>
    <row r="19" spans="1:10" s="3" customFormat="1" ht="23.25" x14ac:dyDescent="0.25">
      <c r="A19" s="343" t="s">
        <v>190</v>
      </c>
      <c r="B19" s="344"/>
      <c r="C19" s="344"/>
      <c r="D19" s="344"/>
      <c r="E19" s="345"/>
      <c r="F19" s="212"/>
      <c r="G19" s="213"/>
    </row>
    <row r="20" spans="1:10" s="3" customFormat="1" ht="37.5" customHeight="1" x14ac:dyDescent="0.25">
      <c r="A20" s="148" t="s">
        <v>74</v>
      </c>
      <c r="B20" s="130" t="s">
        <v>6</v>
      </c>
      <c r="C20" s="111">
        <v>457.17500000000001</v>
      </c>
      <c r="D20" s="111">
        <v>802.03099999999995</v>
      </c>
      <c r="E20" s="54">
        <f>SUM(D20/C20*100)</f>
        <v>175.43194619128343</v>
      </c>
      <c r="F20" s="4"/>
      <c r="G20" s="5"/>
    </row>
    <row r="21" spans="1:10" s="3" customFormat="1" ht="36.75" customHeight="1" thickBot="1" x14ac:dyDescent="0.3">
      <c r="A21" s="149" t="s">
        <v>120</v>
      </c>
      <c r="B21" s="125" t="s">
        <v>4</v>
      </c>
      <c r="C21" s="45"/>
      <c r="D21" s="45">
        <v>155.6</v>
      </c>
      <c r="E21" s="84"/>
      <c r="G21" s="5"/>
    </row>
    <row r="22" spans="1:10" ht="23.25" x14ac:dyDescent="0.25">
      <c r="A22" s="346" t="s">
        <v>77</v>
      </c>
      <c r="B22" s="347"/>
      <c r="C22" s="347"/>
      <c r="D22" s="347"/>
      <c r="E22" s="348"/>
      <c r="G22" s="21"/>
    </row>
    <row r="23" spans="1:10" ht="25.5" x14ac:dyDescent="0.25">
      <c r="A23" s="70" t="s">
        <v>69</v>
      </c>
      <c r="B23" s="71" t="s">
        <v>17</v>
      </c>
      <c r="C23" s="56">
        <v>13426</v>
      </c>
      <c r="D23" s="56">
        <v>13216</v>
      </c>
      <c r="E23" s="100">
        <f>SUM(D23/C23*100)</f>
        <v>98.435870698644422</v>
      </c>
      <c r="F23" s="201" t="s">
        <v>164</v>
      </c>
      <c r="G23" s="201" t="s">
        <v>165</v>
      </c>
    </row>
    <row r="24" spans="1:10" ht="21" thickBot="1" x14ac:dyDescent="0.3">
      <c r="A24" s="121" t="s">
        <v>70</v>
      </c>
      <c r="B24" s="71" t="s">
        <v>17</v>
      </c>
      <c r="C24" s="56">
        <v>10924</v>
      </c>
      <c r="D24" s="56">
        <v>12575</v>
      </c>
      <c r="E24" s="100">
        <f>SUM(D24/C24*100)</f>
        <v>115.11351153423655</v>
      </c>
      <c r="F24" s="164">
        <f>D24/D23*100</f>
        <v>95.149818401937054</v>
      </c>
      <c r="G24" s="164">
        <f>C24/C23*100</f>
        <v>81.364516609563537</v>
      </c>
      <c r="H24" s="103"/>
    </row>
    <row r="25" spans="1:10" ht="36.75" hidden="1" thickBot="1" x14ac:dyDescent="0.3">
      <c r="A25" s="112" t="s">
        <v>18</v>
      </c>
      <c r="B25" s="47" t="s">
        <v>6</v>
      </c>
      <c r="C25" s="87">
        <v>12826</v>
      </c>
      <c r="D25" s="113">
        <v>2158.3000000000002</v>
      </c>
      <c r="E25" s="49">
        <f>D25/C25*100</f>
        <v>16.827537813815688</v>
      </c>
      <c r="G25" s="103"/>
      <c r="H25" s="103"/>
    </row>
    <row r="26" spans="1:10" ht="36.75" hidden="1" thickBot="1" x14ac:dyDescent="0.3">
      <c r="A26" s="114" t="s">
        <v>19</v>
      </c>
      <c r="B26" s="115" t="s">
        <v>4</v>
      </c>
      <c r="C26" s="88"/>
      <c r="D26" s="88">
        <v>105.6</v>
      </c>
      <c r="E26" s="116"/>
      <c r="G26" s="103"/>
      <c r="H26" s="103"/>
    </row>
    <row r="27" spans="1:10" ht="23.25" x14ac:dyDescent="0.25">
      <c r="A27" s="368" t="s">
        <v>20</v>
      </c>
      <c r="B27" s="369"/>
      <c r="C27" s="369"/>
      <c r="D27" s="369"/>
      <c r="E27" s="370"/>
      <c r="F27" s="4" t="s">
        <v>78</v>
      </c>
      <c r="G27" s="103"/>
      <c r="H27" s="103"/>
      <c r="I27" s="20" t="s">
        <v>79</v>
      </c>
      <c r="J27" s="4" t="s">
        <v>109</v>
      </c>
    </row>
    <row r="28" spans="1:10" ht="31.5" x14ac:dyDescent="0.25">
      <c r="A28" s="112" t="s">
        <v>21</v>
      </c>
      <c r="B28" s="47" t="s">
        <v>6</v>
      </c>
      <c r="C28" s="113">
        <v>7953.6</v>
      </c>
      <c r="D28" s="113">
        <v>8293</v>
      </c>
      <c r="E28" s="49">
        <f>D28/C28*100</f>
        <v>104.26725005029169</v>
      </c>
      <c r="F28" s="157">
        <f>E28/I28</f>
        <v>105.0022659116734</v>
      </c>
      <c r="G28" s="25">
        <f>D28+D29</f>
        <v>8516.11</v>
      </c>
      <c r="H28" s="25">
        <f>G28/G29*100</f>
        <v>104.35641987108791</v>
      </c>
      <c r="I28" s="231">
        <v>0.99299999999999999</v>
      </c>
    </row>
    <row r="29" spans="1:10" ht="31.5" x14ac:dyDescent="0.25">
      <c r="A29" s="112" t="s">
        <v>22</v>
      </c>
      <c r="B29" s="47" t="s">
        <v>6</v>
      </c>
      <c r="C29" s="113">
        <v>207</v>
      </c>
      <c r="D29" s="113">
        <v>223.11</v>
      </c>
      <c r="E29" s="49">
        <f>D29/C29*100</f>
        <v>107.78260869565217</v>
      </c>
      <c r="F29" s="157">
        <f>E29/I29</f>
        <v>107.99860590746711</v>
      </c>
      <c r="G29" s="25">
        <f>C28+C29</f>
        <v>8160.6</v>
      </c>
      <c r="H29" s="103"/>
      <c r="I29" s="231">
        <v>0.998</v>
      </c>
    </row>
    <row r="30" spans="1:10" ht="32.25" thickBot="1" x14ac:dyDescent="0.3">
      <c r="A30" s="252" t="s">
        <v>114</v>
      </c>
      <c r="B30" s="253" t="s">
        <v>6</v>
      </c>
      <c r="C30" s="113">
        <v>1081</v>
      </c>
      <c r="D30" s="113">
        <v>1198.5</v>
      </c>
      <c r="E30" s="116">
        <f>D30/C30*100</f>
        <v>110.86956521739131</v>
      </c>
      <c r="F30" s="157">
        <f>E30/I30</f>
        <v>101.99592016319349</v>
      </c>
      <c r="I30" s="231">
        <v>1.087</v>
      </c>
    </row>
    <row r="31" spans="1:10" ht="20.25" customHeight="1" x14ac:dyDescent="0.25">
      <c r="A31" s="346" t="s">
        <v>191</v>
      </c>
      <c r="B31" s="347"/>
      <c r="C31" s="347"/>
      <c r="D31" s="347"/>
      <c r="E31" s="348"/>
      <c r="F31" s="157"/>
    </row>
    <row r="32" spans="1:10" ht="60.75" x14ac:dyDescent="0.25">
      <c r="A32" s="92" t="s">
        <v>23</v>
      </c>
      <c r="B32" s="71" t="s">
        <v>24</v>
      </c>
      <c r="C32" s="59">
        <v>1385280.4</v>
      </c>
      <c r="D32" s="59">
        <v>1530684.9</v>
      </c>
      <c r="E32" s="150">
        <f>D32/C32*100</f>
        <v>110.49639480931081</v>
      </c>
      <c r="F32" s="155">
        <v>1528232.3</v>
      </c>
      <c r="G32" s="129">
        <v>568207.80000000005</v>
      </c>
    </row>
    <row r="33" spans="1:12" ht="30" customHeight="1" x14ac:dyDescent="0.25">
      <c r="A33" s="93" t="s">
        <v>86</v>
      </c>
      <c r="B33" s="94" t="s">
        <v>24</v>
      </c>
      <c r="C33" s="60">
        <v>477830.52</v>
      </c>
      <c r="D33" s="60">
        <v>559133.30000000005</v>
      </c>
      <c r="E33" s="95">
        <f>D33/C33*100</f>
        <v>117.01498263442862</v>
      </c>
      <c r="F33" s="221">
        <f>D33/D32*100</f>
        <v>36.528308340926344</v>
      </c>
      <c r="G33" s="221">
        <f>C33/C32*100</f>
        <v>34.493415195941566</v>
      </c>
      <c r="H33" s="6">
        <f>F33-G33</f>
        <v>2.0348931449847782</v>
      </c>
    </row>
    <row r="34" spans="1:12" ht="20.25" hidden="1" x14ac:dyDescent="0.25">
      <c r="A34" s="193" t="s">
        <v>25</v>
      </c>
      <c r="B34" s="47" t="s">
        <v>4</v>
      </c>
      <c r="C34" s="48">
        <f>C33/C42*100</f>
        <v>36.315999238765556</v>
      </c>
      <c r="D34" s="48">
        <f>D33/D42*100</f>
        <v>39.55423874722046</v>
      </c>
      <c r="E34" s="49">
        <f>C34-D34</f>
        <v>-3.2382395084549032</v>
      </c>
      <c r="F34" s="222"/>
      <c r="G34" s="222"/>
    </row>
    <row r="35" spans="1:12" x14ac:dyDescent="0.25">
      <c r="A35" s="349" t="s">
        <v>237</v>
      </c>
      <c r="B35" s="350"/>
      <c r="C35" s="350"/>
      <c r="D35" s="350"/>
      <c r="E35" s="351"/>
      <c r="F35" s="221">
        <f>D32/F32*100</f>
        <v>100.16048607269981</v>
      </c>
      <c r="G35" s="221">
        <f>D33/G32*100</f>
        <v>98.402961029398057</v>
      </c>
    </row>
    <row r="36" spans="1:12" ht="20.25" x14ac:dyDescent="0.25">
      <c r="A36" s="97" t="s">
        <v>26</v>
      </c>
      <c r="B36" s="98" t="s">
        <v>24</v>
      </c>
      <c r="C36" s="61">
        <v>254080.3</v>
      </c>
      <c r="D36" s="61">
        <v>303456.7</v>
      </c>
      <c r="E36" s="53">
        <f t="shared" ref="E36:E47" si="2">D36/C36*100</f>
        <v>119.43338385541895</v>
      </c>
      <c r="F36" s="25">
        <f>D36/D33*100</f>
        <v>54.2726931127157</v>
      </c>
      <c r="G36" s="25">
        <f>C36/C33*100</f>
        <v>53.173727789509961</v>
      </c>
      <c r="H36" s="7"/>
      <c r="I36" s="7"/>
    </row>
    <row r="37" spans="1:12" ht="20.25" x14ac:dyDescent="0.25">
      <c r="A37" s="97" t="s">
        <v>27</v>
      </c>
      <c r="B37" s="98" t="s">
        <v>28</v>
      </c>
      <c r="C37" s="61">
        <v>109492</v>
      </c>
      <c r="D37" s="61">
        <v>122061.3</v>
      </c>
      <c r="E37" s="53">
        <f t="shared" si="2"/>
        <v>111.47965148138677</v>
      </c>
      <c r="F37" s="25">
        <f>D37/D33*100</f>
        <v>21.830447229667772</v>
      </c>
      <c r="G37" s="25">
        <f>C37/C33*100</f>
        <v>22.914400695878527</v>
      </c>
      <c r="H37" s="7"/>
      <c r="I37" s="7"/>
    </row>
    <row r="38" spans="1:12" ht="20.25" x14ac:dyDescent="0.25">
      <c r="A38" s="97" t="s">
        <v>29</v>
      </c>
      <c r="B38" s="98" t="s">
        <v>28</v>
      </c>
      <c r="C38" s="61">
        <v>44399</v>
      </c>
      <c r="D38" s="61">
        <v>39322.1</v>
      </c>
      <c r="E38" s="53">
        <f t="shared" si="2"/>
        <v>88.565283001869403</v>
      </c>
      <c r="F38" s="25">
        <f>D38/D33*100</f>
        <v>7.0326879118092229</v>
      </c>
      <c r="G38" s="25">
        <f>C38/C33*100</f>
        <v>9.2917882265034066</v>
      </c>
      <c r="H38" s="7"/>
      <c r="I38" s="7"/>
    </row>
    <row r="39" spans="1:12" ht="40.5" x14ac:dyDescent="0.25">
      <c r="A39" s="97" t="s">
        <v>31</v>
      </c>
      <c r="B39" s="98" t="s">
        <v>28</v>
      </c>
      <c r="C39" s="61">
        <v>15689.2</v>
      </c>
      <c r="D39" s="61">
        <v>36906.800000000003</v>
      </c>
      <c r="E39" s="53" t="s">
        <v>241</v>
      </c>
      <c r="F39" s="25">
        <f>D39/D33*100</f>
        <v>6.600715786378669</v>
      </c>
      <c r="G39" s="25">
        <f>C39/C33*100</f>
        <v>3.2834235870910882</v>
      </c>
      <c r="H39" s="7"/>
      <c r="I39" s="7"/>
    </row>
    <row r="40" spans="1:12" ht="20.25" x14ac:dyDescent="0.25">
      <c r="A40" s="97" t="s">
        <v>30</v>
      </c>
      <c r="B40" s="98" t="s">
        <v>28</v>
      </c>
      <c r="C40" s="61">
        <v>24821.7</v>
      </c>
      <c r="D40" s="61">
        <v>18931</v>
      </c>
      <c r="E40" s="53">
        <f t="shared" si="2"/>
        <v>76.267942969256737</v>
      </c>
      <c r="F40" s="25">
        <f>D40/D33*100</f>
        <v>3.3857758069497916</v>
      </c>
      <c r="G40" s="25">
        <f>C40/C33*100</f>
        <v>5.1946660920696317</v>
      </c>
      <c r="H40" s="7"/>
      <c r="I40" s="7"/>
    </row>
    <row r="41" spans="1:12" ht="20.25" x14ac:dyDescent="0.25">
      <c r="A41" s="97" t="s">
        <v>32</v>
      </c>
      <c r="B41" s="98" t="s">
        <v>28</v>
      </c>
      <c r="C41" s="61">
        <v>907449.9</v>
      </c>
      <c r="D41" s="61">
        <v>971551.6</v>
      </c>
      <c r="E41" s="53">
        <f t="shared" si="2"/>
        <v>107.06393818545794</v>
      </c>
      <c r="F41" s="25">
        <f>D41/D32*100</f>
        <v>63.471691659073656</v>
      </c>
      <c r="G41" s="25">
        <f>C41/C32*100</f>
        <v>65.50658624780948</v>
      </c>
      <c r="H41" s="7"/>
      <c r="I41" s="7"/>
    </row>
    <row r="42" spans="1:12" ht="20.25" x14ac:dyDescent="0.25">
      <c r="A42" s="96" t="s">
        <v>33</v>
      </c>
      <c r="B42" s="71" t="s">
        <v>28</v>
      </c>
      <c r="C42" s="59">
        <v>1315757.6000000001</v>
      </c>
      <c r="D42" s="59">
        <v>1413586.3</v>
      </c>
      <c r="E42" s="44">
        <f t="shared" si="2"/>
        <v>107.43516130934756</v>
      </c>
      <c r="F42" s="1"/>
      <c r="H42" s="7"/>
      <c r="I42" s="7"/>
    </row>
    <row r="43" spans="1:12" ht="20.25" x14ac:dyDescent="0.25">
      <c r="A43" s="97" t="s">
        <v>34</v>
      </c>
      <c r="B43" s="98" t="s">
        <v>28</v>
      </c>
      <c r="C43" s="61">
        <f>SUM(C44:C47)</f>
        <v>977649.50000000012</v>
      </c>
      <c r="D43" s="61">
        <f>SUM(D44:D47)</f>
        <v>1081287.3</v>
      </c>
      <c r="E43" s="53">
        <f t="shared" si="2"/>
        <v>110.60071119557674</v>
      </c>
      <c r="F43" s="6">
        <f>D43/D42*100</f>
        <v>76.492485814272541</v>
      </c>
      <c r="G43" s="6">
        <f>C43/C42*100</f>
        <v>74.303161919794348</v>
      </c>
    </row>
    <row r="44" spans="1:12" ht="20.25" x14ac:dyDescent="0.25">
      <c r="A44" s="97" t="s">
        <v>35</v>
      </c>
      <c r="B44" s="98" t="s">
        <v>28</v>
      </c>
      <c r="C44" s="61">
        <v>789411.8</v>
      </c>
      <c r="D44" s="61">
        <v>858101.1</v>
      </c>
      <c r="E44" s="53">
        <f t="shared" si="2"/>
        <v>108.70132673466497</v>
      </c>
      <c r="F44" s="22">
        <f>D44/$D$42*100</f>
        <v>60.703835344188036</v>
      </c>
      <c r="G44" s="22">
        <f>C44/$C$42*100</f>
        <v>59.996750161275905</v>
      </c>
    </row>
    <row r="45" spans="1:12" ht="20.25" x14ac:dyDescent="0.25">
      <c r="A45" s="97" t="s">
        <v>36</v>
      </c>
      <c r="B45" s="98" t="s">
        <v>28</v>
      </c>
      <c r="C45" s="61">
        <v>98132</v>
      </c>
      <c r="D45" s="61">
        <v>106917.3</v>
      </c>
      <c r="E45" s="53">
        <f t="shared" si="2"/>
        <v>108.95253332246362</v>
      </c>
      <c r="F45" s="22">
        <f>D45/$D$42*100</f>
        <v>7.5635495335516483</v>
      </c>
      <c r="G45" s="22">
        <f t="shared" ref="G45:G47" si="3">C45/$C$42*100</f>
        <v>7.4582126677436635</v>
      </c>
    </row>
    <row r="46" spans="1:12" ht="18" customHeight="1" x14ac:dyDescent="0.25">
      <c r="A46" s="97" t="s">
        <v>37</v>
      </c>
      <c r="B46" s="98" t="s">
        <v>28</v>
      </c>
      <c r="C46" s="61">
        <v>64389.3</v>
      </c>
      <c r="D46" s="61">
        <v>80768.899999999994</v>
      </c>
      <c r="E46" s="53">
        <f t="shared" si="2"/>
        <v>125.43838805515821</v>
      </c>
      <c r="F46" s="22">
        <f>D46/$D$42*100</f>
        <v>5.7137579785542627</v>
      </c>
      <c r="G46" s="22">
        <f t="shared" si="3"/>
        <v>4.8937053451182804</v>
      </c>
      <c r="H46" s="7"/>
      <c r="I46" s="8"/>
      <c r="J46" s="9"/>
      <c r="K46" s="9"/>
      <c r="L46" s="10"/>
    </row>
    <row r="47" spans="1:12" ht="21" customHeight="1" x14ac:dyDescent="0.25">
      <c r="A47" s="97" t="s">
        <v>38</v>
      </c>
      <c r="B47" s="98" t="s">
        <v>28</v>
      </c>
      <c r="C47" s="61">
        <v>25716.400000000001</v>
      </c>
      <c r="D47" s="61">
        <v>35500</v>
      </c>
      <c r="E47" s="53">
        <f t="shared" si="2"/>
        <v>138.04420525423464</v>
      </c>
      <c r="F47" s="22">
        <f t="shared" ref="F47" si="4">D47/$D$42*100</f>
        <v>2.5113429579785822</v>
      </c>
      <c r="G47" s="22">
        <f t="shared" si="3"/>
        <v>1.9544937456564948</v>
      </c>
      <c r="H47" s="105"/>
      <c r="I47" s="105"/>
    </row>
    <row r="48" spans="1:12" ht="36" x14ac:dyDescent="0.25">
      <c r="A48" s="126" t="s">
        <v>39</v>
      </c>
      <c r="B48" s="71" t="s">
        <v>4</v>
      </c>
      <c r="C48" s="51">
        <f>C43/C42*100</f>
        <v>74.303161919794348</v>
      </c>
      <c r="D48" s="51">
        <f>D43/D42*100</f>
        <v>76.492485814272541</v>
      </c>
      <c r="E48" s="99" t="s">
        <v>242</v>
      </c>
      <c r="F48" s="27">
        <f>D48-C48</f>
        <v>2.1893238944781928</v>
      </c>
      <c r="G48" s="106">
        <f>C43/C42*100</f>
        <v>74.303161919794348</v>
      </c>
      <c r="H48" s="107">
        <f>D43/D42*100</f>
        <v>76.492485814272541</v>
      </c>
      <c r="I48" s="105"/>
    </row>
    <row r="49" spans="1:11" ht="36" x14ac:dyDescent="0.25">
      <c r="A49" s="126" t="s">
        <v>40</v>
      </c>
      <c r="B49" s="71" t="s">
        <v>4</v>
      </c>
      <c r="C49" s="62">
        <f>C44/C42*100</f>
        <v>59.996750161275905</v>
      </c>
      <c r="D49" s="62">
        <f>D44/D42*100</f>
        <v>60.703835344188036</v>
      </c>
      <c r="E49" s="99" t="s">
        <v>104</v>
      </c>
      <c r="F49" s="27">
        <f t="shared" ref="F49:F52" si="5">D49-C49</f>
        <v>0.70708518291213096</v>
      </c>
      <c r="G49" s="108">
        <f>C44/C42*100</f>
        <v>59.996750161275905</v>
      </c>
      <c r="H49" s="107">
        <f>D44/D42*100</f>
        <v>60.703835344188036</v>
      </c>
      <c r="I49" s="105"/>
    </row>
    <row r="50" spans="1:11" ht="36" x14ac:dyDescent="0.25">
      <c r="A50" s="126" t="s">
        <v>41</v>
      </c>
      <c r="B50" s="71" t="s">
        <v>4</v>
      </c>
      <c r="C50" s="62">
        <f>C45/C42*100</f>
        <v>7.4582126677436635</v>
      </c>
      <c r="D50" s="62">
        <f>D45/D42*100</f>
        <v>7.5635495335516483</v>
      </c>
      <c r="E50" s="99" t="s">
        <v>243</v>
      </c>
      <c r="F50" s="27">
        <f>D50-C50</f>
        <v>0.10533686580798474</v>
      </c>
      <c r="G50" s="108">
        <f>C45/C42*100</f>
        <v>7.4582126677436635</v>
      </c>
      <c r="H50" s="107">
        <f>D45/D42*100</f>
        <v>7.5635495335516483</v>
      </c>
      <c r="I50" s="105"/>
    </row>
    <row r="51" spans="1:11" ht="34.5" customHeight="1" x14ac:dyDescent="0.25">
      <c r="A51" s="126" t="s">
        <v>42</v>
      </c>
      <c r="B51" s="127" t="s">
        <v>4</v>
      </c>
      <c r="C51" s="63">
        <f>C46/C42*100</f>
        <v>4.8937053451182804</v>
      </c>
      <c r="D51" s="63">
        <f>D46/D42*100</f>
        <v>5.7137579785542627</v>
      </c>
      <c r="E51" s="99" t="s">
        <v>244</v>
      </c>
      <c r="F51" s="27">
        <f t="shared" si="5"/>
        <v>0.82005263343598234</v>
      </c>
      <c r="G51" s="108">
        <f>C46/C42*100</f>
        <v>4.8937053451182804</v>
      </c>
      <c r="H51" s="107">
        <f>D46/D42*100</f>
        <v>5.7137579785542627</v>
      </c>
      <c r="I51" s="105"/>
    </row>
    <row r="52" spans="1:11" ht="36.75" thickBot="1" x14ac:dyDescent="0.3">
      <c r="A52" s="128" t="s">
        <v>43</v>
      </c>
      <c r="B52" s="232" t="s">
        <v>4</v>
      </c>
      <c r="C52" s="64">
        <f>C47/C42*100</f>
        <v>1.9544937456564948</v>
      </c>
      <c r="D52" s="64">
        <f>D47/D42*100</f>
        <v>2.5113429579785822</v>
      </c>
      <c r="E52" s="99" t="s">
        <v>212</v>
      </c>
      <c r="F52" s="27">
        <f t="shared" si="5"/>
        <v>0.55684921232208739</v>
      </c>
      <c r="G52" s="106">
        <f>C47/C42*100</f>
        <v>1.9544937456564948</v>
      </c>
      <c r="H52" s="109">
        <f>D47/D42*100</f>
        <v>2.5113429579785822</v>
      </c>
      <c r="I52" s="110"/>
      <c r="J52" s="12"/>
      <c r="K52" s="13"/>
    </row>
    <row r="53" spans="1:11" x14ac:dyDescent="0.25">
      <c r="A53" s="352" t="s">
        <v>223</v>
      </c>
      <c r="B53" s="353"/>
      <c r="C53" s="353"/>
      <c r="D53" s="353"/>
      <c r="E53" s="354"/>
    </row>
    <row r="54" spans="1:11" ht="36" x14ac:dyDescent="0.25">
      <c r="A54" s="112" t="s">
        <v>151</v>
      </c>
      <c r="B54" s="258" t="s">
        <v>24</v>
      </c>
      <c r="C54" s="259">
        <v>596810</v>
      </c>
      <c r="D54" s="259">
        <v>566715</v>
      </c>
      <c r="E54" s="255">
        <f>D54/C54*100</f>
        <v>94.957356612657293</v>
      </c>
      <c r="F54" s="42"/>
      <c r="G54" s="14"/>
    </row>
    <row r="55" spans="1:11" ht="20.25" x14ac:dyDescent="0.3">
      <c r="A55" s="260" t="s">
        <v>45</v>
      </c>
      <c r="B55" s="239" t="s">
        <v>24</v>
      </c>
      <c r="C55" s="261">
        <v>653819</v>
      </c>
      <c r="D55" s="261">
        <v>612289</v>
      </c>
      <c r="E55" s="262">
        <f>D55/C55*100</f>
        <v>93.648089150055284</v>
      </c>
      <c r="F55" s="11"/>
      <c r="G55" s="14"/>
      <c r="H55" s="14"/>
    </row>
    <row r="56" spans="1:11" ht="20.25" x14ac:dyDescent="0.3">
      <c r="A56" s="263" t="s">
        <v>46</v>
      </c>
      <c r="B56" s="239" t="s">
        <v>24</v>
      </c>
      <c r="C56" s="261">
        <v>-57009</v>
      </c>
      <c r="D56" s="261">
        <f>D54-D55</f>
        <v>-45574</v>
      </c>
      <c r="E56" s="264" t="s">
        <v>47</v>
      </c>
      <c r="F56" s="11">
        <f>D54-D56</f>
        <v>612289</v>
      </c>
      <c r="G56" s="11">
        <f>C54-C56</f>
        <v>653819</v>
      </c>
      <c r="H56" s="11"/>
    </row>
    <row r="57" spans="1:11" ht="22.5" customHeight="1" x14ac:dyDescent="0.25">
      <c r="A57" s="246" t="s">
        <v>48</v>
      </c>
      <c r="B57" s="239" t="s">
        <v>4</v>
      </c>
      <c r="C57" s="265">
        <v>33.299999999999997</v>
      </c>
      <c r="D57" s="265">
        <v>47.4</v>
      </c>
      <c r="E57" s="266" t="s">
        <v>224</v>
      </c>
      <c r="F57" s="22">
        <f>D57-C57</f>
        <v>14.100000000000001</v>
      </c>
    </row>
    <row r="58" spans="1:11" ht="21.75" customHeight="1" thickBot="1" x14ac:dyDescent="0.3">
      <c r="A58" s="267" t="s">
        <v>49</v>
      </c>
      <c r="B58" s="268" t="s">
        <v>4</v>
      </c>
      <c r="C58" s="269">
        <v>27.2</v>
      </c>
      <c r="D58" s="269">
        <v>25.8</v>
      </c>
      <c r="E58" s="266" t="s">
        <v>225</v>
      </c>
      <c r="F58" s="22">
        <f>D58-C58</f>
        <v>-1.3999999999999986</v>
      </c>
      <c r="G58" s="11"/>
    </row>
    <row r="59" spans="1:11" x14ac:dyDescent="0.25">
      <c r="A59" s="333" t="s">
        <v>50</v>
      </c>
      <c r="B59" s="330"/>
      <c r="C59" s="330"/>
      <c r="D59" s="330"/>
      <c r="E59" s="334"/>
      <c r="F59" s="335" t="s">
        <v>130</v>
      </c>
      <c r="G59" s="158" t="s">
        <v>89</v>
      </c>
    </row>
    <row r="60" spans="1:11" ht="47.25" x14ac:dyDescent="0.25">
      <c r="A60" s="117"/>
      <c r="B60" s="118"/>
      <c r="C60" s="71" t="s">
        <v>93</v>
      </c>
      <c r="D60" s="71" t="s">
        <v>92</v>
      </c>
      <c r="E60" s="119"/>
      <c r="F60" s="335"/>
      <c r="G60" s="158"/>
    </row>
    <row r="61" spans="1:11" ht="20.25" x14ac:dyDescent="0.25">
      <c r="A61" s="120" t="s">
        <v>51</v>
      </c>
      <c r="B61" s="71" t="s">
        <v>52</v>
      </c>
      <c r="C61" s="56">
        <v>96607</v>
      </c>
      <c r="D61" s="56">
        <v>95852</v>
      </c>
      <c r="E61" s="44">
        <f>D61/C61*100</f>
        <v>99.218483132692242</v>
      </c>
      <c r="F61" s="158">
        <v>95852</v>
      </c>
      <c r="G61" s="158">
        <f>F61+D67+D70</f>
        <v>95474</v>
      </c>
    </row>
    <row r="62" spans="1:11" ht="20.25" x14ac:dyDescent="0.25">
      <c r="A62" s="121" t="s">
        <v>53</v>
      </c>
      <c r="B62" s="98" t="s">
        <v>52</v>
      </c>
      <c r="C62" s="57">
        <v>59225</v>
      </c>
      <c r="D62" s="57">
        <v>59131</v>
      </c>
      <c r="E62" s="53">
        <f>D62/C62*100</f>
        <v>99.841283241874208</v>
      </c>
      <c r="F62" s="158">
        <v>59225</v>
      </c>
      <c r="G62" s="158"/>
    </row>
    <row r="63" spans="1:11" ht="20.25" x14ac:dyDescent="0.25">
      <c r="A63" s="121" t="s">
        <v>54</v>
      </c>
      <c r="B63" s="98" t="s">
        <v>52</v>
      </c>
      <c r="C63" s="57">
        <v>19584</v>
      </c>
      <c r="D63" s="57">
        <v>19382</v>
      </c>
      <c r="E63" s="53">
        <f>D63/C63*100</f>
        <v>98.968545751633982</v>
      </c>
      <c r="F63" s="158">
        <v>19584</v>
      </c>
      <c r="G63" s="158"/>
    </row>
    <row r="64" spans="1:11" ht="20.25" x14ac:dyDescent="0.25">
      <c r="A64" s="121" t="s">
        <v>55</v>
      </c>
      <c r="B64" s="98" t="s">
        <v>52</v>
      </c>
      <c r="C64" s="57">
        <v>17798</v>
      </c>
      <c r="D64" s="57">
        <v>17339</v>
      </c>
      <c r="E64" s="53">
        <f>D64/C64*100</f>
        <v>97.421058545904032</v>
      </c>
      <c r="F64" s="158">
        <v>17798</v>
      </c>
      <c r="G64" s="158"/>
    </row>
    <row r="65" spans="1:9" ht="20.25" x14ac:dyDescent="0.25">
      <c r="A65" s="70" t="s">
        <v>238</v>
      </c>
      <c r="B65" s="71" t="s">
        <v>52</v>
      </c>
      <c r="C65" s="69">
        <v>232</v>
      </c>
      <c r="D65" s="69">
        <v>291</v>
      </c>
      <c r="E65" s="44">
        <f t="shared" ref="E65:E67" si="6">D65/C65*100</f>
        <v>125.43103448275863</v>
      </c>
      <c r="F65" s="1">
        <f>D65-C65</f>
        <v>59</v>
      </c>
    </row>
    <row r="66" spans="1:9" ht="20.25" x14ac:dyDescent="0.25">
      <c r="A66" s="70" t="s">
        <v>239</v>
      </c>
      <c r="B66" s="72" t="s">
        <v>52</v>
      </c>
      <c r="C66" s="69">
        <v>650</v>
      </c>
      <c r="D66" s="69">
        <v>538</v>
      </c>
      <c r="E66" s="44">
        <f t="shared" si="6"/>
        <v>82.769230769230774</v>
      </c>
      <c r="F66" s="1">
        <f>D66-C66</f>
        <v>-112</v>
      </c>
    </row>
    <row r="67" spans="1:9" ht="20.25" x14ac:dyDescent="0.25">
      <c r="A67" s="70" t="s">
        <v>240</v>
      </c>
      <c r="B67" s="72" t="s">
        <v>52</v>
      </c>
      <c r="C67" s="69">
        <f>C65-C66</f>
        <v>-418</v>
      </c>
      <c r="D67" s="69">
        <f>D65-D66</f>
        <v>-247</v>
      </c>
      <c r="E67" s="44">
        <f t="shared" si="6"/>
        <v>59.090909090909093</v>
      </c>
      <c r="F67" s="1">
        <f>D67-C67</f>
        <v>171</v>
      </c>
    </row>
    <row r="68" spans="1:9" ht="20.25" x14ac:dyDescent="0.25">
      <c r="A68" s="70" t="s">
        <v>245</v>
      </c>
      <c r="B68" s="71" t="s">
        <v>52</v>
      </c>
      <c r="C68" s="69">
        <v>1317</v>
      </c>
      <c r="D68" s="69">
        <v>1231</v>
      </c>
      <c r="E68" s="44">
        <f>D68/C68*100</f>
        <v>93.470007593014429</v>
      </c>
      <c r="F68" s="1">
        <f>D68-C68</f>
        <v>-86</v>
      </c>
    </row>
    <row r="69" spans="1:9" ht="20.25" x14ac:dyDescent="0.25">
      <c r="A69" s="70" t="s">
        <v>246</v>
      </c>
      <c r="B69" s="72" t="s">
        <v>52</v>
      </c>
      <c r="C69" s="69">
        <v>1410</v>
      </c>
      <c r="D69" s="69">
        <v>1362</v>
      </c>
      <c r="E69" s="44">
        <f>D69/C69*100</f>
        <v>96.595744680851055</v>
      </c>
      <c r="F69" s="42">
        <f>D69-C69</f>
        <v>-48</v>
      </c>
      <c r="G69" s="11"/>
    </row>
    <row r="70" spans="1:9" ht="36.75" thickBot="1" x14ac:dyDescent="0.3">
      <c r="A70" s="195" t="s">
        <v>248</v>
      </c>
      <c r="B70" s="74" t="s">
        <v>52</v>
      </c>
      <c r="C70" s="75">
        <f>C68-C69</f>
        <v>-93</v>
      </c>
      <c r="D70" s="75">
        <f>D68-D69</f>
        <v>-131</v>
      </c>
      <c r="E70" s="76" t="s">
        <v>47</v>
      </c>
      <c r="F70" s="42">
        <f>D61+D67+D70</f>
        <v>95474</v>
      </c>
      <c r="G70" s="7"/>
      <c r="H70" s="7"/>
      <c r="I70" s="7"/>
    </row>
    <row r="71" spans="1:9" ht="40.5" x14ac:dyDescent="0.25">
      <c r="A71" s="270" t="s">
        <v>57</v>
      </c>
      <c r="B71" s="235" t="s">
        <v>52</v>
      </c>
      <c r="C71" s="271">
        <v>266</v>
      </c>
      <c r="D71" s="271">
        <v>192</v>
      </c>
      <c r="E71" s="237">
        <f>D71/C71*100</f>
        <v>72.180451127819538</v>
      </c>
      <c r="F71" s="153"/>
      <c r="G71" s="7"/>
      <c r="H71" s="16"/>
      <c r="I71" s="7"/>
    </row>
    <row r="72" spans="1:9" ht="20.25" x14ac:dyDescent="0.25">
      <c r="A72" s="256" t="s">
        <v>58</v>
      </c>
      <c r="B72" s="239" t="s">
        <v>52</v>
      </c>
      <c r="C72" s="272">
        <v>21215</v>
      </c>
      <c r="D72" s="272">
        <v>14252</v>
      </c>
      <c r="E72" s="242">
        <f>D72/C72*100</f>
        <v>67.178882865896767</v>
      </c>
      <c r="F72" s="153"/>
      <c r="G72" s="7"/>
      <c r="H72" s="17"/>
      <c r="I72" s="7"/>
    </row>
    <row r="73" spans="1:9" ht="20.25" x14ac:dyDescent="0.25">
      <c r="A73" s="254" t="s">
        <v>59</v>
      </c>
      <c r="B73" s="47" t="s">
        <v>4</v>
      </c>
      <c r="C73" s="273">
        <v>0.53</v>
      </c>
      <c r="D73" s="273">
        <v>0.38</v>
      </c>
      <c r="E73" s="274" t="s">
        <v>121</v>
      </c>
      <c r="F73" s="209">
        <f>D73-C73</f>
        <v>-0.15000000000000002</v>
      </c>
      <c r="G73" s="7"/>
      <c r="H73" s="7"/>
      <c r="I73" s="7"/>
    </row>
    <row r="74" spans="1:9" ht="20.25" x14ac:dyDescent="0.25">
      <c r="A74" s="256" t="s">
        <v>60</v>
      </c>
      <c r="B74" s="239" t="s">
        <v>4</v>
      </c>
      <c r="C74" s="275">
        <v>1.1100000000000001</v>
      </c>
      <c r="D74" s="275">
        <v>0.74</v>
      </c>
      <c r="E74" s="274" t="s">
        <v>234</v>
      </c>
      <c r="F74" s="209">
        <f>D74-C74</f>
        <v>-0.37000000000000011</v>
      </c>
    </row>
    <row r="75" spans="1:9" ht="36" x14ac:dyDescent="0.25">
      <c r="A75" s="112" t="s">
        <v>67</v>
      </c>
      <c r="B75" s="47" t="s">
        <v>61</v>
      </c>
      <c r="C75" s="276">
        <v>0.5</v>
      </c>
      <c r="D75" s="276">
        <v>0.3</v>
      </c>
      <c r="E75" s="49">
        <f>D75/C75*100</f>
        <v>60</v>
      </c>
    </row>
    <row r="76" spans="1:9" ht="21" thickBot="1" x14ac:dyDescent="0.3">
      <c r="A76" s="277" t="s">
        <v>62</v>
      </c>
      <c r="B76" s="115" t="s">
        <v>61</v>
      </c>
      <c r="C76" s="278">
        <v>0.5</v>
      </c>
      <c r="D76" s="279">
        <v>0.3</v>
      </c>
      <c r="E76" s="251">
        <f>D76/C76*100</f>
        <v>60</v>
      </c>
    </row>
    <row r="77" spans="1:9" x14ac:dyDescent="0.25">
      <c r="A77" s="355" t="s">
        <v>232</v>
      </c>
      <c r="B77" s="356"/>
      <c r="C77" s="356"/>
      <c r="D77" s="356"/>
      <c r="E77" s="357"/>
    </row>
    <row r="78" spans="1:9" ht="54" x14ac:dyDescent="0.25">
      <c r="A78" s="112" t="s">
        <v>98</v>
      </c>
      <c r="B78" s="47" t="s">
        <v>52</v>
      </c>
      <c r="C78" s="87">
        <v>16010</v>
      </c>
      <c r="D78" s="87">
        <v>15428</v>
      </c>
      <c r="E78" s="49">
        <f>D78/C78*100</f>
        <v>96.364772017489059</v>
      </c>
      <c r="G78" s="5"/>
    </row>
    <row r="79" spans="1:9" ht="20.25" x14ac:dyDescent="0.25">
      <c r="A79" s="246" t="s">
        <v>63</v>
      </c>
      <c r="B79" s="239"/>
      <c r="C79" s="280"/>
      <c r="D79" s="257"/>
      <c r="E79" s="242"/>
    </row>
    <row r="80" spans="1:9" ht="36" x14ac:dyDescent="0.25">
      <c r="A80" s="238" t="s">
        <v>80</v>
      </c>
      <c r="B80" s="239" t="s">
        <v>52</v>
      </c>
      <c r="C80" s="257" t="s">
        <v>189</v>
      </c>
      <c r="D80" s="257" t="s">
        <v>189</v>
      </c>
      <c r="E80" s="242" t="s">
        <v>47</v>
      </c>
    </row>
    <row r="81" spans="1:5" ht="20.25" x14ac:dyDescent="0.25">
      <c r="A81" s="246" t="s">
        <v>81</v>
      </c>
      <c r="B81" s="239" t="s">
        <v>52</v>
      </c>
      <c r="C81" s="257">
        <v>7371</v>
      </c>
      <c r="D81" s="257">
        <v>7134</v>
      </c>
      <c r="E81" s="242">
        <f t="shared" ref="E81:E85" si="7">D81/C81*100</f>
        <v>96.784696784696791</v>
      </c>
    </row>
    <row r="82" spans="1:5" ht="20.25" x14ac:dyDescent="0.25">
      <c r="A82" s="246" t="s">
        <v>82</v>
      </c>
      <c r="B82" s="239" t="s">
        <v>52</v>
      </c>
      <c r="C82" s="257">
        <v>1258</v>
      </c>
      <c r="D82" s="257">
        <v>1217</v>
      </c>
      <c r="E82" s="242">
        <f t="shared" si="7"/>
        <v>96.74085850556439</v>
      </c>
    </row>
    <row r="83" spans="1:5" ht="20.25" x14ac:dyDescent="0.25">
      <c r="A83" s="246" t="s">
        <v>83</v>
      </c>
      <c r="B83" s="239" t="s">
        <v>52</v>
      </c>
      <c r="C83" s="257">
        <v>778</v>
      </c>
      <c r="D83" s="257">
        <v>779</v>
      </c>
      <c r="E83" s="242">
        <f t="shared" si="7"/>
        <v>100.12853470437018</v>
      </c>
    </row>
    <row r="84" spans="1:5" ht="20.25" x14ac:dyDescent="0.25">
      <c r="A84" s="246" t="s">
        <v>84</v>
      </c>
      <c r="B84" s="239" t="s">
        <v>52</v>
      </c>
      <c r="C84" s="257">
        <v>180</v>
      </c>
      <c r="D84" s="257">
        <v>156</v>
      </c>
      <c r="E84" s="242">
        <f>D84/C84*100</f>
        <v>86.666666666666671</v>
      </c>
    </row>
    <row r="85" spans="1:5" ht="36" x14ac:dyDescent="0.25">
      <c r="A85" s="112" t="s">
        <v>110</v>
      </c>
      <c r="B85" s="47" t="s">
        <v>64</v>
      </c>
      <c r="C85" s="87">
        <v>38923</v>
      </c>
      <c r="D85" s="87">
        <v>45536</v>
      </c>
      <c r="E85" s="49">
        <f t="shared" si="7"/>
        <v>116.98995452560183</v>
      </c>
    </row>
    <row r="86" spans="1:5" ht="20.25" x14ac:dyDescent="0.25">
      <c r="A86" s="246" t="s">
        <v>65</v>
      </c>
      <c r="B86" s="239"/>
      <c r="C86" s="281"/>
      <c r="D86" s="281"/>
      <c r="E86" s="49"/>
    </row>
    <row r="87" spans="1:5" ht="36" x14ac:dyDescent="0.25">
      <c r="A87" s="238" t="s">
        <v>206</v>
      </c>
      <c r="B87" s="239" t="s">
        <v>64</v>
      </c>
      <c r="C87" s="241">
        <v>50629.7</v>
      </c>
      <c r="D87" s="241">
        <v>57603.5</v>
      </c>
      <c r="E87" s="242">
        <f>D87/C87*100</f>
        <v>113.77412862410799</v>
      </c>
    </row>
    <row r="88" spans="1:5" ht="20.25" x14ac:dyDescent="0.25">
      <c r="A88" s="246" t="s">
        <v>81</v>
      </c>
      <c r="B88" s="239" t="s">
        <v>64</v>
      </c>
      <c r="C88" s="241">
        <v>41528.800000000003</v>
      </c>
      <c r="D88" s="241">
        <v>50039.5</v>
      </c>
      <c r="E88" s="242">
        <f>D88/C88*100</f>
        <v>120.49348885592647</v>
      </c>
    </row>
    <row r="89" spans="1:5" ht="20.25" x14ac:dyDescent="0.25">
      <c r="A89" s="246" t="s">
        <v>82</v>
      </c>
      <c r="B89" s="239" t="s">
        <v>64</v>
      </c>
      <c r="C89" s="241">
        <v>46836.5</v>
      </c>
      <c r="D89" s="241">
        <v>52978.6</v>
      </c>
      <c r="E89" s="242">
        <f>D89/C89*100</f>
        <v>113.11391756429281</v>
      </c>
    </row>
    <row r="90" spans="1:5" ht="20.25" x14ac:dyDescent="0.25">
      <c r="A90" s="246" t="s">
        <v>83</v>
      </c>
      <c r="B90" s="239" t="s">
        <v>64</v>
      </c>
      <c r="C90" s="241">
        <v>33092.1</v>
      </c>
      <c r="D90" s="241">
        <v>36261.9</v>
      </c>
      <c r="E90" s="242">
        <f>D90/C90*100</f>
        <v>109.57872120536322</v>
      </c>
    </row>
    <row r="91" spans="1:5" ht="20.25" x14ac:dyDescent="0.25">
      <c r="A91" s="246" t="s">
        <v>84</v>
      </c>
      <c r="B91" s="239" t="s">
        <v>64</v>
      </c>
      <c r="C91" s="241">
        <v>40699.300000000003</v>
      </c>
      <c r="D91" s="241">
        <v>46155</v>
      </c>
      <c r="E91" s="242">
        <f>D91/C91*100</f>
        <v>113.40489885575427</v>
      </c>
    </row>
    <row r="92" spans="1:5" ht="36.75" thickBot="1" x14ac:dyDescent="0.3">
      <c r="A92" s="282" t="s">
        <v>68</v>
      </c>
      <c r="B92" s="253" t="s">
        <v>24</v>
      </c>
      <c r="C92" s="283">
        <v>0</v>
      </c>
      <c r="D92" s="283">
        <v>0</v>
      </c>
      <c r="E92" s="284" t="s">
        <v>47</v>
      </c>
    </row>
    <row r="93" spans="1:5" x14ac:dyDescent="0.25">
      <c r="A93" s="285"/>
      <c r="B93" s="285"/>
      <c r="C93" s="285"/>
      <c r="D93" s="285"/>
      <c r="E93" s="285"/>
    </row>
    <row r="94" spans="1:5" s="3" customFormat="1" x14ac:dyDescent="0.25">
      <c r="A94" s="358" t="s">
        <v>247</v>
      </c>
      <c r="B94" s="358"/>
      <c r="C94" s="358"/>
      <c r="D94" s="358"/>
      <c r="E94" s="358"/>
    </row>
    <row r="95" spans="1:5" x14ac:dyDescent="0.25">
      <c r="A95" s="165"/>
      <c r="B95" s="166"/>
      <c r="C95" s="89"/>
      <c r="D95" s="89"/>
      <c r="E95" s="167"/>
    </row>
    <row r="96" spans="1:5" x14ac:dyDescent="0.25">
      <c r="A96" s="90"/>
      <c r="B96" s="90"/>
      <c r="C96" s="90"/>
      <c r="D96" s="90"/>
      <c r="E96" s="90"/>
    </row>
    <row r="97" spans="1:5" x14ac:dyDescent="0.25">
      <c r="A97" s="90"/>
      <c r="B97" s="90"/>
      <c r="C97" s="90"/>
      <c r="D97" s="90"/>
      <c r="E97" s="90"/>
    </row>
    <row r="98" spans="1:5" x14ac:dyDescent="0.25">
      <c r="A98" s="90"/>
      <c r="B98" s="90"/>
      <c r="C98" s="90"/>
      <c r="D98" s="90"/>
      <c r="E98" s="90"/>
    </row>
    <row r="99" spans="1:5" x14ac:dyDescent="0.25">
      <c r="A99" s="90"/>
      <c r="B99" s="90"/>
      <c r="C99" s="90"/>
      <c r="D99" s="90"/>
      <c r="E99" s="90"/>
    </row>
    <row r="100" spans="1:5" x14ac:dyDescent="0.25">
      <c r="A100" s="165"/>
      <c r="B100" s="166"/>
      <c r="C100" s="89"/>
      <c r="D100" s="89"/>
      <c r="E100" s="167"/>
    </row>
    <row r="101" spans="1:5" x14ac:dyDescent="0.25">
      <c r="A101" s="165"/>
      <c r="B101" s="166"/>
      <c r="C101" s="89"/>
      <c r="D101" s="89"/>
      <c r="E101" s="167"/>
    </row>
    <row r="102" spans="1:5" x14ac:dyDescent="0.25">
      <c r="A102" s="165"/>
      <c r="B102" s="166"/>
      <c r="C102" s="89"/>
      <c r="D102" s="89"/>
      <c r="E102" s="167"/>
    </row>
    <row r="103" spans="1:5" x14ac:dyDescent="0.25">
      <c r="A103" s="165"/>
      <c r="B103" s="166"/>
      <c r="C103" s="89"/>
      <c r="D103" s="89"/>
      <c r="E103" s="167"/>
    </row>
    <row r="104" spans="1:5" x14ac:dyDescent="0.25">
      <c r="A104" s="165"/>
      <c r="B104" s="166"/>
      <c r="C104" s="89"/>
      <c r="D104" s="89"/>
      <c r="E104" s="167"/>
    </row>
    <row r="105" spans="1:5" x14ac:dyDescent="0.25">
      <c r="A105" s="165"/>
      <c r="B105" s="166"/>
      <c r="C105" s="89"/>
      <c r="D105" s="89"/>
      <c r="E105" s="167"/>
    </row>
    <row r="106" spans="1:5" x14ac:dyDescent="0.25">
      <c r="A106" s="165"/>
      <c r="B106" s="166"/>
      <c r="C106" s="89"/>
      <c r="D106" s="89"/>
      <c r="E106" s="167"/>
    </row>
    <row r="107" spans="1:5" x14ac:dyDescent="0.25">
      <c r="A107" s="165"/>
      <c r="B107" s="166"/>
      <c r="C107" s="89"/>
      <c r="D107" s="89"/>
      <c r="E107" s="167"/>
    </row>
    <row r="108" spans="1:5" x14ac:dyDescent="0.25">
      <c r="A108" s="165"/>
      <c r="B108" s="166"/>
      <c r="C108" s="89"/>
      <c r="D108" s="89"/>
      <c r="E108" s="167"/>
    </row>
    <row r="109" spans="1:5" x14ac:dyDescent="0.25">
      <c r="A109" s="165"/>
      <c r="B109" s="166"/>
      <c r="C109" s="89"/>
      <c r="D109" s="89"/>
      <c r="E109" s="167"/>
    </row>
    <row r="110" spans="1:5" x14ac:dyDescent="0.25">
      <c r="A110" s="165"/>
      <c r="B110" s="166"/>
      <c r="C110" s="89"/>
      <c r="D110" s="89"/>
      <c r="E110" s="167"/>
    </row>
    <row r="111" spans="1:5" x14ac:dyDescent="0.25">
      <c r="A111" s="165"/>
      <c r="B111" s="166"/>
      <c r="C111" s="89"/>
      <c r="D111" s="89"/>
      <c r="E111" s="167"/>
    </row>
    <row r="112" spans="1:5" x14ac:dyDescent="0.25">
      <c r="A112" s="165"/>
      <c r="B112" s="166"/>
      <c r="C112" s="89"/>
      <c r="D112" s="89"/>
      <c r="E112" s="167"/>
    </row>
    <row r="113" spans="1:5" x14ac:dyDescent="0.25">
      <c r="A113" s="165"/>
      <c r="B113" s="166"/>
      <c r="C113" s="89"/>
      <c r="D113" s="89"/>
      <c r="E113" s="167"/>
    </row>
    <row r="114" spans="1:5" x14ac:dyDescent="0.25">
      <c r="A114" s="165"/>
      <c r="B114" s="166"/>
      <c r="C114" s="89"/>
      <c r="D114" s="89"/>
      <c r="E114" s="167"/>
    </row>
    <row r="115" spans="1:5" x14ac:dyDescent="0.25">
      <c r="A115" s="165"/>
      <c r="B115" s="166"/>
      <c r="C115" s="89"/>
      <c r="D115" s="89"/>
      <c r="E115" s="167"/>
    </row>
    <row r="116" spans="1:5" x14ac:dyDescent="0.25">
      <c r="A116" s="165"/>
      <c r="B116" s="166"/>
      <c r="C116" s="89"/>
      <c r="D116" s="89"/>
      <c r="E116" s="167"/>
    </row>
    <row r="117" spans="1:5" x14ac:dyDescent="0.25">
      <c r="A117" s="165"/>
      <c r="B117" s="166"/>
      <c r="C117" s="89"/>
      <c r="D117" s="89"/>
      <c r="E117" s="167"/>
    </row>
    <row r="118" spans="1:5" x14ac:dyDescent="0.25">
      <c r="A118" s="165"/>
      <c r="B118" s="166"/>
      <c r="C118" s="89"/>
      <c r="D118" s="89"/>
      <c r="E118" s="167"/>
    </row>
    <row r="119" spans="1:5" x14ac:dyDescent="0.25">
      <c r="A119" s="165"/>
      <c r="B119" s="166"/>
      <c r="C119" s="89"/>
      <c r="D119" s="89"/>
      <c r="E119" s="167"/>
    </row>
    <row r="120" spans="1:5" x14ac:dyDescent="0.25">
      <c r="A120" s="165"/>
      <c r="B120" s="166"/>
      <c r="C120" s="89"/>
      <c r="D120" s="89"/>
      <c r="E120" s="167"/>
    </row>
    <row r="121" spans="1:5" x14ac:dyDescent="0.25">
      <c r="A121" s="165"/>
      <c r="B121" s="166"/>
      <c r="C121" s="89"/>
      <c r="D121" s="89"/>
      <c r="E121" s="167"/>
    </row>
    <row r="122" spans="1:5" x14ac:dyDescent="0.25">
      <c r="A122" s="165"/>
      <c r="B122" s="166"/>
      <c r="C122" s="89"/>
      <c r="D122" s="89"/>
      <c r="E122" s="167"/>
    </row>
    <row r="123" spans="1:5" x14ac:dyDescent="0.25">
      <c r="A123" s="165"/>
      <c r="B123" s="166"/>
      <c r="C123" s="89"/>
      <c r="D123" s="89"/>
      <c r="E123" s="167"/>
    </row>
    <row r="124" spans="1:5" x14ac:dyDescent="0.25">
      <c r="A124" s="165"/>
      <c r="B124" s="166"/>
      <c r="C124" s="89"/>
      <c r="D124" s="89"/>
      <c r="E124" s="167"/>
    </row>
    <row r="125" spans="1:5" x14ac:dyDescent="0.25">
      <c r="A125" s="165"/>
      <c r="B125" s="166"/>
      <c r="C125" s="89"/>
      <c r="D125" s="89"/>
      <c r="E125" s="167"/>
    </row>
    <row r="126" spans="1:5" x14ac:dyDescent="0.25">
      <c r="A126" s="165"/>
      <c r="B126" s="166"/>
      <c r="C126" s="89"/>
      <c r="D126" s="89"/>
      <c r="E126" s="167"/>
    </row>
    <row r="127" spans="1:5" x14ac:dyDescent="0.25">
      <c r="A127" s="165"/>
      <c r="B127" s="166"/>
      <c r="C127" s="89"/>
      <c r="D127" s="89"/>
      <c r="E127" s="167"/>
    </row>
    <row r="128" spans="1:5" x14ac:dyDescent="0.25">
      <c r="A128" s="165"/>
      <c r="B128" s="166"/>
      <c r="C128" s="89"/>
      <c r="D128" s="89"/>
      <c r="E128" s="167"/>
    </row>
    <row r="129" spans="1:5" x14ac:dyDescent="0.25">
      <c r="A129" s="165"/>
      <c r="B129" s="166"/>
      <c r="C129" s="89"/>
      <c r="D129" s="89"/>
      <c r="E129" s="167"/>
    </row>
    <row r="130" spans="1:5" x14ac:dyDescent="0.25">
      <c r="A130" s="165"/>
      <c r="B130" s="166"/>
      <c r="C130" s="89"/>
      <c r="D130" s="89"/>
      <c r="E130" s="167"/>
    </row>
    <row r="131" spans="1:5" x14ac:dyDescent="0.25">
      <c r="A131" s="165"/>
      <c r="B131" s="166"/>
      <c r="C131" s="89"/>
      <c r="D131" s="89"/>
      <c r="E131" s="167"/>
    </row>
    <row r="132" spans="1:5" x14ac:dyDescent="0.25">
      <c r="A132" s="165"/>
      <c r="B132" s="166"/>
      <c r="C132" s="89"/>
      <c r="D132" s="89"/>
      <c r="E132" s="167"/>
    </row>
    <row r="133" spans="1:5" x14ac:dyDescent="0.25">
      <c r="A133" s="165"/>
      <c r="B133" s="166"/>
      <c r="C133" s="89"/>
      <c r="D133" s="89"/>
      <c r="E133" s="167"/>
    </row>
    <row r="134" spans="1:5" x14ac:dyDescent="0.25">
      <c r="A134" s="165"/>
      <c r="B134" s="166"/>
      <c r="C134" s="89"/>
      <c r="D134" s="89"/>
      <c r="E134" s="167"/>
    </row>
    <row r="135" spans="1:5" x14ac:dyDescent="0.25">
      <c r="A135" s="165"/>
      <c r="B135" s="166"/>
      <c r="C135" s="89"/>
      <c r="D135" s="89"/>
      <c r="E135" s="167"/>
    </row>
    <row r="136" spans="1:5" x14ac:dyDescent="0.25">
      <c r="A136" s="165"/>
      <c r="B136" s="166"/>
      <c r="C136" s="89"/>
      <c r="D136" s="89"/>
      <c r="E136" s="167"/>
    </row>
    <row r="137" spans="1:5" x14ac:dyDescent="0.25">
      <c r="A137" s="165"/>
      <c r="B137" s="166"/>
      <c r="C137" s="89"/>
      <c r="D137" s="89"/>
      <c r="E137" s="167"/>
    </row>
    <row r="138" spans="1:5" x14ac:dyDescent="0.25">
      <c r="A138" s="165"/>
      <c r="B138" s="166"/>
      <c r="C138" s="89"/>
      <c r="D138" s="89"/>
      <c r="E138" s="167"/>
    </row>
    <row r="139" spans="1:5" x14ac:dyDescent="0.25">
      <c r="A139" s="165"/>
      <c r="B139" s="166"/>
      <c r="C139" s="89"/>
      <c r="D139" s="89"/>
      <c r="E139" s="167"/>
    </row>
    <row r="140" spans="1:5" x14ac:dyDescent="0.25">
      <c r="A140" s="165"/>
      <c r="B140" s="166"/>
      <c r="C140" s="89"/>
      <c r="D140" s="89"/>
      <c r="E140" s="167"/>
    </row>
    <row r="141" spans="1:5" x14ac:dyDescent="0.25">
      <c r="A141" s="165"/>
      <c r="B141" s="166"/>
      <c r="C141" s="89"/>
      <c r="D141" s="89"/>
      <c r="E141" s="167"/>
    </row>
    <row r="142" spans="1:5" x14ac:dyDescent="0.25">
      <c r="A142" s="165"/>
      <c r="B142" s="166"/>
      <c r="C142" s="89"/>
      <c r="D142" s="89"/>
      <c r="E142" s="167"/>
    </row>
    <row r="143" spans="1:5" x14ac:dyDescent="0.25">
      <c r="A143" s="165"/>
      <c r="B143" s="166"/>
      <c r="C143" s="89"/>
      <c r="D143" s="89"/>
      <c r="E143" s="167"/>
    </row>
    <row r="144" spans="1:5" x14ac:dyDescent="0.25">
      <c r="A144" s="165"/>
      <c r="B144" s="166"/>
      <c r="C144" s="89"/>
      <c r="D144" s="89"/>
      <c r="E144" s="167"/>
    </row>
    <row r="145" spans="1:5" x14ac:dyDescent="0.25">
      <c r="A145" s="165"/>
      <c r="B145" s="166"/>
      <c r="C145" s="89"/>
      <c r="D145" s="89"/>
      <c r="E145" s="167"/>
    </row>
    <row r="146" spans="1:5" x14ac:dyDescent="0.25">
      <c r="A146" s="165"/>
      <c r="B146" s="166"/>
      <c r="C146" s="89"/>
      <c r="D146" s="89"/>
      <c r="E146" s="167"/>
    </row>
    <row r="147" spans="1:5" x14ac:dyDescent="0.25">
      <c r="A147" s="165"/>
      <c r="B147" s="166"/>
      <c r="C147" s="89"/>
      <c r="D147" s="89"/>
      <c r="E147" s="167"/>
    </row>
    <row r="148" spans="1:5" x14ac:dyDescent="0.25">
      <c r="A148" s="165"/>
      <c r="B148" s="166"/>
      <c r="C148" s="89"/>
      <c r="D148" s="89"/>
      <c r="E148" s="167"/>
    </row>
    <row r="149" spans="1:5" x14ac:dyDescent="0.25">
      <c r="A149" s="165"/>
      <c r="B149" s="166"/>
      <c r="C149" s="89"/>
      <c r="D149" s="89"/>
      <c r="E149" s="167"/>
    </row>
    <row r="150" spans="1:5" x14ac:dyDescent="0.25">
      <c r="A150" s="165"/>
      <c r="B150" s="166"/>
      <c r="C150" s="89"/>
      <c r="D150" s="89"/>
      <c r="E150" s="167"/>
    </row>
    <row r="151" spans="1:5" x14ac:dyDescent="0.25">
      <c r="A151" s="165"/>
      <c r="B151" s="166"/>
      <c r="C151" s="89"/>
      <c r="D151" s="89"/>
      <c r="E151" s="167"/>
    </row>
    <row r="152" spans="1:5" x14ac:dyDescent="0.25">
      <c r="A152" s="165"/>
      <c r="B152" s="166"/>
      <c r="C152" s="89"/>
      <c r="D152" s="89"/>
      <c r="E152" s="167"/>
    </row>
    <row r="153" spans="1:5" x14ac:dyDescent="0.25">
      <c r="A153" s="165"/>
      <c r="B153" s="166"/>
      <c r="C153" s="89"/>
      <c r="D153" s="89"/>
      <c r="E153" s="167"/>
    </row>
    <row r="154" spans="1:5" x14ac:dyDescent="0.25">
      <c r="A154" s="165"/>
      <c r="B154" s="166"/>
      <c r="C154" s="89"/>
      <c r="D154" s="89"/>
      <c r="E154" s="167"/>
    </row>
    <row r="155" spans="1:5" x14ac:dyDescent="0.25">
      <c r="A155" s="165"/>
      <c r="B155" s="166"/>
      <c r="C155" s="89"/>
      <c r="D155" s="89"/>
      <c r="E155" s="167"/>
    </row>
    <row r="156" spans="1:5" x14ac:dyDescent="0.25">
      <c r="A156" s="165"/>
      <c r="B156" s="166"/>
      <c r="C156" s="89"/>
      <c r="D156" s="89"/>
      <c r="E156" s="167"/>
    </row>
    <row r="157" spans="1:5" x14ac:dyDescent="0.25">
      <c r="A157" s="165"/>
      <c r="B157" s="166"/>
      <c r="C157" s="89"/>
      <c r="D157" s="89"/>
      <c r="E157" s="167"/>
    </row>
    <row r="158" spans="1:5" x14ac:dyDescent="0.25">
      <c r="A158" s="165"/>
      <c r="B158" s="166"/>
      <c r="C158" s="89"/>
      <c r="D158" s="89"/>
      <c r="E158" s="167"/>
    </row>
    <row r="159" spans="1:5" x14ac:dyDescent="0.25">
      <c r="A159" s="165"/>
      <c r="B159" s="166"/>
      <c r="C159" s="89"/>
      <c r="D159" s="89"/>
      <c r="E159" s="167"/>
    </row>
    <row r="160" spans="1:5" x14ac:dyDescent="0.25">
      <c r="A160" s="165"/>
      <c r="B160" s="166"/>
      <c r="C160" s="89"/>
      <c r="D160" s="89"/>
      <c r="E160" s="167"/>
    </row>
    <row r="161" spans="1:5" x14ac:dyDescent="0.25">
      <c r="A161" s="165"/>
      <c r="B161" s="166"/>
      <c r="C161" s="89"/>
      <c r="D161" s="89"/>
      <c r="E161" s="167"/>
    </row>
    <row r="162" spans="1:5" x14ac:dyDescent="0.25">
      <c r="A162" s="165"/>
      <c r="B162" s="166"/>
      <c r="C162" s="89"/>
      <c r="D162" s="89"/>
      <c r="E162" s="167"/>
    </row>
    <row r="163" spans="1:5" x14ac:dyDescent="0.25">
      <c r="A163" s="165"/>
      <c r="B163" s="166"/>
      <c r="C163" s="89"/>
      <c r="D163" s="89"/>
      <c r="E163" s="167"/>
    </row>
    <row r="164" spans="1:5" x14ac:dyDescent="0.25">
      <c r="A164" s="165"/>
      <c r="B164" s="166"/>
      <c r="C164" s="89"/>
      <c r="D164" s="89"/>
      <c r="E164" s="167"/>
    </row>
    <row r="165" spans="1:5" x14ac:dyDescent="0.25">
      <c r="A165" s="165"/>
      <c r="B165" s="166"/>
      <c r="C165" s="89"/>
      <c r="D165" s="89"/>
      <c r="E165" s="167"/>
    </row>
    <row r="166" spans="1:5" x14ac:dyDescent="0.25">
      <c r="A166" s="165"/>
      <c r="B166" s="166"/>
      <c r="C166" s="89"/>
      <c r="D166" s="89"/>
      <c r="E166" s="167"/>
    </row>
    <row r="167" spans="1:5" x14ac:dyDescent="0.25">
      <c r="A167" s="165"/>
      <c r="B167" s="166"/>
      <c r="C167" s="89"/>
      <c r="D167" s="89"/>
      <c r="E167" s="167"/>
    </row>
    <row r="168" spans="1:5" x14ac:dyDescent="0.25">
      <c r="A168" s="165"/>
      <c r="B168" s="166"/>
      <c r="C168" s="89"/>
      <c r="D168" s="89"/>
      <c r="E168" s="167"/>
    </row>
    <row r="169" spans="1:5" x14ac:dyDescent="0.25">
      <c r="A169" s="165"/>
      <c r="B169" s="166"/>
      <c r="C169" s="89"/>
      <c r="D169" s="89"/>
      <c r="E169" s="167"/>
    </row>
    <row r="170" spans="1:5" x14ac:dyDescent="0.25">
      <c r="A170" s="165"/>
      <c r="B170" s="166"/>
      <c r="C170" s="89"/>
      <c r="D170" s="89"/>
      <c r="E170" s="167"/>
    </row>
    <row r="171" spans="1:5" x14ac:dyDescent="0.25">
      <c r="A171" s="165"/>
      <c r="B171" s="166"/>
      <c r="C171" s="89"/>
      <c r="D171" s="89"/>
      <c r="E171" s="167"/>
    </row>
    <row r="172" spans="1:5" x14ac:dyDescent="0.25">
      <c r="A172" s="165"/>
      <c r="B172" s="166"/>
      <c r="C172" s="89"/>
      <c r="D172" s="89"/>
      <c r="E172" s="167"/>
    </row>
    <row r="173" spans="1:5" x14ac:dyDescent="0.25">
      <c r="A173" s="165"/>
      <c r="B173" s="166"/>
      <c r="C173" s="89"/>
      <c r="D173" s="89"/>
      <c r="E173" s="167"/>
    </row>
    <row r="174" spans="1:5" x14ac:dyDescent="0.25">
      <c r="A174" s="165"/>
      <c r="B174" s="166"/>
      <c r="C174" s="89"/>
      <c r="D174" s="89"/>
      <c r="E174" s="167"/>
    </row>
    <row r="175" spans="1:5" x14ac:dyDescent="0.25">
      <c r="A175" s="165"/>
      <c r="B175" s="166"/>
      <c r="C175" s="89"/>
      <c r="D175" s="89"/>
      <c r="E175" s="167"/>
    </row>
    <row r="176" spans="1:5" x14ac:dyDescent="0.25">
      <c r="A176" s="165"/>
      <c r="B176" s="166"/>
      <c r="C176" s="89"/>
      <c r="D176" s="89"/>
      <c r="E176" s="167"/>
    </row>
    <row r="177" spans="1:5" x14ac:dyDescent="0.25">
      <c r="A177" s="165"/>
      <c r="B177" s="166"/>
      <c r="C177" s="89"/>
      <c r="D177" s="89"/>
      <c r="E177" s="167"/>
    </row>
    <row r="178" spans="1:5" x14ac:dyDescent="0.25">
      <c r="A178" s="165"/>
      <c r="B178" s="166"/>
      <c r="C178" s="89"/>
      <c r="D178" s="89"/>
      <c r="E178" s="167"/>
    </row>
    <row r="179" spans="1:5" x14ac:dyDescent="0.25">
      <c r="A179" s="165"/>
      <c r="B179" s="166"/>
      <c r="C179" s="89"/>
      <c r="D179" s="89"/>
      <c r="E179" s="167"/>
    </row>
    <row r="180" spans="1:5" x14ac:dyDescent="0.25">
      <c r="A180" s="165"/>
      <c r="B180" s="166"/>
      <c r="C180" s="89"/>
      <c r="D180" s="89"/>
      <c r="E180" s="167"/>
    </row>
    <row r="181" spans="1:5" x14ac:dyDescent="0.25">
      <c r="A181" s="165"/>
      <c r="B181" s="166"/>
      <c r="C181" s="89"/>
      <c r="D181" s="89"/>
      <c r="E181" s="167"/>
    </row>
    <row r="182" spans="1:5" x14ac:dyDescent="0.25">
      <c r="A182" s="165"/>
      <c r="B182" s="166"/>
      <c r="C182" s="89"/>
      <c r="D182" s="89"/>
      <c r="E182" s="167"/>
    </row>
    <row r="183" spans="1:5" x14ac:dyDescent="0.25">
      <c r="A183" s="165"/>
      <c r="B183" s="166"/>
      <c r="C183" s="89"/>
      <c r="D183" s="89"/>
      <c r="E183" s="167"/>
    </row>
    <row r="184" spans="1:5" x14ac:dyDescent="0.25">
      <c r="A184" s="165"/>
      <c r="B184" s="166"/>
      <c r="C184" s="89"/>
      <c r="D184" s="89"/>
      <c r="E184" s="167"/>
    </row>
    <row r="185" spans="1:5" x14ac:dyDescent="0.25">
      <c r="A185" s="165"/>
      <c r="B185" s="166"/>
      <c r="C185" s="89"/>
      <c r="D185" s="89"/>
      <c r="E185" s="167"/>
    </row>
    <row r="186" spans="1:5" x14ac:dyDescent="0.25">
      <c r="A186" s="165"/>
      <c r="B186" s="166"/>
      <c r="C186" s="89"/>
      <c r="D186" s="89"/>
      <c r="E186" s="167"/>
    </row>
    <row r="187" spans="1:5" x14ac:dyDescent="0.25">
      <c r="A187" s="165"/>
      <c r="B187" s="166"/>
      <c r="C187" s="89"/>
      <c r="D187" s="89"/>
      <c r="E187" s="167"/>
    </row>
    <row r="188" spans="1:5" x14ac:dyDescent="0.25">
      <c r="A188" s="165"/>
      <c r="B188" s="166"/>
      <c r="C188" s="89"/>
      <c r="D188" s="89"/>
      <c r="E188" s="167"/>
    </row>
    <row r="189" spans="1:5" x14ac:dyDescent="0.25">
      <c r="A189" s="165"/>
      <c r="B189" s="166"/>
      <c r="C189" s="89"/>
      <c r="D189" s="89"/>
      <c r="E189" s="167"/>
    </row>
    <row r="190" spans="1:5" x14ac:dyDescent="0.25">
      <c r="A190" s="165"/>
      <c r="B190" s="166"/>
      <c r="C190" s="89"/>
      <c r="D190" s="89"/>
      <c r="E190" s="167"/>
    </row>
    <row r="191" spans="1:5" x14ac:dyDescent="0.25">
      <c r="A191" s="165"/>
      <c r="B191" s="166"/>
      <c r="C191" s="89"/>
      <c r="D191" s="89"/>
      <c r="E191" s="167"/>
    </row>
    <row r="192" spans="1:5" x14ac:dyDescent="0.25">
      <c r="A192" s="165"/>
      <c r="B192" s="166"/>
      <c r="C192" s="89"/>
      <c r="D192" s="89"/>
      <c r="E192" s="167"/>
    </row>
    <row r="193" spans="1:5" x14ac:dyDescent="0.25">
      <c r="A193" s="165"/>
      <c r="B193" s="166"/>
      <c r="C193" s="89"/>
      <c r="D193" s="89"/>
      <c r="E193" s="167"/>
    </row>
    <row r="194" spans="1:5" x14ac:dyDescent="0.25">
      <c r="A194" s="165"/>
      <c r="B194" s="166"/>
      <c r="C194" s="89"/>
      <c r="D194" s="89"/>
      <c r="E194" s="167"/>
    </row>
    <row r="195" spans="1:5" x14ac:dyDescent="0.25">
      <c r="A195" s="165"/>
      <c r="B195" s="166"/>
      <c r="C195" s="89"/>
      <c r="D195" s="89"/>
      <c r="E195" s="167"/>
    </row>
    <row r="196" spans="1:5" x14ac:dyDescent="0.25">
      <c r="A196" s="165"/>
      <c r="B196" s="166"/>
      <c r="C196" s="89"/>
      <c r="D196" s="89"/>
      <c r="E196" s="167"/>
    </row>
    <row r="197" spans="1:5" x14ac:dyDescent="0.25">
      <c r="A197" s="165"/>
      <c r="B197" s="166"/>
      <c r="C197" s="89"/>
      <c r="D197" s="89"/>
      <c r="E197" s="167"/>
    </row>
    <row r="198" spans="1:5" x14ac:dyDescent="0.25">
      <c r="A198" s="165"/>
      <c r="B198" s="166"/>
      <c r="C198" s="89"/>
      <c r="D198" s="89"/>
      <c r="E198" s="167"/>
    </row>
    <row r="199" spans="1:5" x14ac:dyDescent="0.25">
      <c r="A199" s="165"/>
      <c r="B199" s="166"/>
      <c r="C199" s="89"/>
      <c r="D199" s="89"/>
      <c r="E199" s="167"/>
    </row>
    <row r="200" spans="1:5" x14ac:dyDescent="0.25">
      <c r="A200" s="165"/>
      <c r="B200" s="166"/>
      <c r="C200" s="89"/>
      <c r="D200" s="89"/>
      <c r="E200" s="167"/>
    </row>
    <row r="201" spans="1:5" x14ac:dyDescent="0.25">
      <c r="A201" s="165"/>
      <c r="B201" s="166"/>
      <c r="C201" s="89"/>
      <c r="D201" s="89"/>
      <c r="E201" s="167"/>
    </row>
    <row r="202" spans="1:5" x14ac:dyDescent="0.25">
      <c r="A202" s="165"/>
      <c r="B202" s="166"/>
      <c r="C202" s="89"/>
      <c r="D202" s="89"/>
      <c r="E202" s="167"/>
    </row>
    <row r="203" spans="1:5" x14ac:dyDescent="0.25">
      <c r="A203" s="165"/>
      <c r="B203" s="166"/>
      <c r="C203" s="89"/>
      <c r="D203" s="89"/>
      <c r="E203" s="167"/>
    </row>
    <row r="204" spans="1:5" x14ac:dyDescent="0.25">
      <c r="A204" s="165"/>
      <c r="B204" s="166"/>
      <c r="C204" s="89"/>
      <c r="D204" s="89"/>
      <c r="E204" s="167"/>
    </row>
    <row r="205" spans="1:5" x14ac:dyDescent="0.25">
      <c r="A205" s="165"/>
      <c r="B205" s="166"/>
      <c r="C205" s="89"/>
      <c r="D205" s="89"/>
      <c r="E205" s="167"/>
    </row>
    <row r="206" spans="1:5" x14ac:dyDescent="0.25">
      <c r="A206" s="165"/>
      <c r="B206" s="166"/>
      <c r="C206" s="89"/>
      <c r="D206" s="89"/>
      <c r="E206" s="167"/>
    </row>
    <row r="207" spans="1:5" x14ac:dyDescent="0.25">
      <c r="A207" s="165"/>
      <c r="B207" s="166"/>
      <c r="C207" s="89"/>
      <c r="D207" s="89"/>
      <c r="E207" s="167"/>
    </row>
    <row r="208" spans="1:5" x14ac:dyDescent="0.25">
      <c r="A208" s="165"/>
      <c r="B208" s="166"/>
      <c r="C208" s="89"/>
      <c r="D208" s="89"/>
      <c r="E208" s="167"/>
    </row>
    <row r="209" spans="1:5" x14ac:dyDescent="0.25">
      <c r="A209" s="165"/>
      <c r="B209" s="166"/>
      <c r="C209" s="89"/>
      <c r="D209" s="89"/>
      <c r="E209" s="167"/>
    </row>
    <row r="210" spans="1:5" x14ac:dyDescent="0.25">
      <c r="A210" s="165"/>
      <c r="B210" s="166"/>
      <c r="C210" s="89"/>
      <c r="D210" s="89"/>
      <c r="E210" s="167"/>
    </row>
    <row r="211" spans="1:5" x14ac:dyDescent="0.25">
      <c r="A211" s="165"/>
      <c r="B211" s="166"/>
      <c r="C211" s="89"/>
      <c r="D211" s="89"/>
      <c r="E211" s="167"/>
    </row>
    <row r="212" spans="1:5" x14ac:dyDescent="0.25">
      <c r="A212" s="165"/>
      <c r="B212" s="166"/>
      <c r="C212" s="89"/>
      <c r="D212" s="89"/>
      <c r="E212" s="167"/>
    </row>
    <row r="213" spans="1:5" x14ac:dyDescent="0.25">
      <c r="A213" s="165"/>
      <c r="B213" s="166"/>
      <c r="C213" s="89"/>
      <c r="D213" s="89"/>
      <c r="E213" s="167"/>
    </row>
    <row r="214" spans="1:5" x14ac:dyDescent="0.25">
      <c r="A214" s="165"/>
      <c r="B214" s="166"/>
      <c r="C214" s="89"/>
      <c r="D214" s="89"/>
      <c r="E214" s="167"/>
    </row>
    <row r="215" spans="1:5" x14ac:dyDescent="0.25">
      <c r="A215" s="165"/>
      <c r="B215" s="166"/>
      <c r="C215" s="89"/>
      <c r="D215" s="89"/>
      <c r="E215" s="167"/>
    </row>
    <row r="216" spans="1:5" x14ac:dyDescent="0.25">
      <c r="A216" s="165"/>
      <c r="B216" s="166"/>
      <c r="C216" s="89"/>
      <c r="D216" s="89"/>
      <c r="E216" s="167"/>
    </row>
    <row r="217" spans="1:5" x14ac:dyDescent="0.25">
      <c r="A217" s="165"/>
      <c r="B217" s="166"/>
      <c r="C217" s="89"/>
      <c r="D217" s="89"/>
      <c r="E217" s="167"/>
    </row>
    <row r="218" spans="1:5" x14ac:dyDescent="0.25">
      <c r="A218" s="165"/>
      <c r="B218" s="166"/>
      <c r="C218" s="89"/>
      <c r="D218" s="89"/>
      <c r="E218" s="167"/>
    </row>
    <row r="219" spans="1:5" x14ac:dyDescent="0.25">
      <c r="A219" s="165"/>
      <c r="B219" s="166"/>
      <c r="C219" s="89"/>
      <c r="D219" s="89"/>
      <c r="E219" s="167"/>
    </row>
    <row r="220" spans="1:5" x14ac:dyDescent="0.25">
      <c r="A220" s="165"/>
      <c r="B220" s="166"/>
      <c r="C220" s="89"/>
      <c r="D220" s="89"/>
      <c r="E220" s="167"/>
    </row>
    <row r="221" spans="1:5" x14ac:dyDescent="0.25">
      <c r="A221" s="165"/>
      <c r="B221" s="166"/>
      <c r="C221" s="89"/>
      <c r="D221" s="89"/>
      <c r="E221" s="167"/>
    </row>
    <row r="222" spans="1:5" x14ac:dyDescent="0.25">
      <c r="A222" s="165"/>
      <c r="B222" s="166"/>
      <c r="C222" s="89"/>
      <c r="D222" s="89"/>
      <c r="E222" s="167"/>
    </row>
    <row r="223" spans="1:5" x14ac:dyDescent="0.25">
      <c r="A223" s="165"/>
      <c r="B223" s="166"/>
      <c r="C223" s="89"/>
      <c r="D223" s="89"/>
      <c r="E223" s="167"/>
    </row>
    <row r="224" spans="1:5" x14ac:dyDescent="0.25">
      <c r="A224" s="165"/>
      <c r="B224" s="166"/>
      <c r="C224" s="89"/>
      <c r="D224" s="89"/>
      <c r="E224" s="167"/>
    </row>
    <row r="225" spans="1:5" x14ac:dyDescent="0.25">
      <c r="A225" s="165"/>
      <c r="B225" s="166"/>
      <c r="C225" s="89"/>
      <c r="D225" s="89"/>
      <c r="E225" s="167"/>
    </row>
    <row r="226" spans="1:5" x14ac:dyDescent="0.25">
      <c r="A226" s="165"/>
      <c r="B226" s="166"/>
      <c r="C226" s="89"/>
      <c r="D226" s="89"/>
      <c r="E226" s="167"/>
    </row>
    <row r="227" spans="1:5" x14ac:dyDescent="0.25">
      <c r="A227" s="165"/>
      <c r="B227" s="166"/>
      <c r="C227" s="89"/>
      <c r="D227" s="89"/>
      <c r="E227" s="167"/>
    </row>
    <row r="228" spans="1:5" x14ac:dyDescent="0.25">
      <c r="A228" s="165"/>
      <c r="B228" s="166"/>
      <c r="C228" s="89"/>
      <c r="D228" s="89"/>
      <c r="E228" s="167"/>
    </row>
    <row r="229" spans="1:5" x14ac:dyDescent="0.25">
      <c r="A229" s="165"/>
      <c r="B229" s="166"/>
      <c r="C229" s="89"/>
      <c r="D229" s="89"/>
      <c r="E229" s="167"/>
    </row>
    <row r="230" spans="1:5" x14ac:dyDescent="0.25">
      <c r="A230" s="165"/>
      <c r="B230" s="166"/>
      <c r="C230" s="89"/>
      <c r="D230" s="89"/>
      <c r="E230" s="167"/>
    </row>
    <row r="231" spans="1:5" x14ac:dyDescent="0.25">
      <c r="A231" s="165"/>
      <c r="B231" s="166"/>
      <c r="C231" s="89"/>
      <c r="D231" s="89"/>
      <c r="E231" s="167"/>
    </row>
    <row r="232" spans="1:5" x14ac:dyDescent="0.25">
      <c r="A232" s="165"/>
      <c r="B232" s="166"/>
      <c r="C232" s="89"/>
      <c r="D232" s="89"/>
      <c r="E232" s="167"/>
    </row>
    <row r="233" spans="1:5" x14ac:dyDescent="0.25">
      <c r="A233" s="165"/>
      <c r="B233" s="166"/>
      <c r="C233" s="89"/>
      <c r="D233" s="89"/>
      <c r="E233" s="167"/>
    </row>
    <row r="234" spans="1:5" x14ac:dyDescent="0.25">
      <c r="A234" s="165"/>
      <c r="B234" s="166"/>
      <c r="C234" s="89"/>
      <c r="D234" s="89"/>
      <c r="E234" s="167"/>
    </row>
    <row r="235" spans="1:5" x14ac:dyDescent="0.25">
      <c r="A235" s="165"/>
      <c r="B235" s="166"/>
      <c r="C235" s="89"/>
      <c r="D235" s="89"/>
      <c r="E235" s="167"/>
    </row>
    <row r="236" spans="1:5" x14ac:dyDescent="0.25">
      <c r="A236" s="165"/>
      <c r="B236" s="166"/>
      <c r="C236" s="89"/>
      <c r="D236" s="89"/>
      <c r="E236" s="167"/>
    </row>
    <row r="237" spans="1:5" x14ac:dyDescent="0.25">
      <c r="A237" s="165"/>
      <c r="B237" s="166"/>
      <c r="C237" s="89"/>
      <c r="D237" s="89"/>
      <c r="E237" s="167"/>
    </row>
    <row r="238" spans="1:5" x14ac:dyDescent="0.25">
      <c r="A238" s="165"/>
      <c r="B238" s="166"/>
      <c r="C238" s="89"/>
      <c r="D238" s="89"/>
      <c r="E238" s="167"/>
    </row>
    <row r="239" spans="1:5" x14ac:dyDescent="0.25">
      <c r="A239" s="165"/>
      <c r="B239" s="166"/>
      <c r="C239" s="89"/>
      <c r="D239" s="89"/>
      <c r="E239" s="167"/>
    </row>
    <row r="240" spans="1:5" x14ac:dyDescent="0.25">
      <c r="A240" s="165"/>
      <c r="B240" s="166"/>
      <c r="C240" s="89"/>
      <c r="D240" s="89"/>
      <c r="E240" s="167"/>
    </row>
    <row r="241" spans="1:5" x14ac:dyDescent="0.25">
      <c r="A241" s="165"/>
      <c r="B241" s="166"/>
      <c r="C241" s="89"/>
      <c r="D241" s="89"/>
      <c r="E241" s="167"/>
    </row>
    <row r="242" spans="1:5" x14ac:dyDescent="0.25">
      <c r="A242" s="165"/>
      <c r="B242" s="166"/>
      <c r="C242" s="89"/>
      <c r="D242" s="89"/>
      <c r="E242" s="167"/>
    </row>
    <row r="243" spans="1:5" x14ac:dyDescent="0.25">
      <c r="A243" s="165"/>
      <c r="B243" s="166"/>
      <c r="C243" s="89"/>
      <c r="D243" s="89"/>
      <c r="E243" s="167"/>
    </row>
    <row r="244" spans="1:5" x14ac:dyDescent="0.25">
      <c r="A244" s="165"/>
      <c r="B244" s="166"/>
      <c r="C244" s="89"/>
      <c r="D244" s="89"/>
      <c r="E244" s="167"/>
    </row>
    <row r="245" spans="1:5" x14ac:dyDescent="0.25">
      <c r="A245" s="165"/>
      <c r="B245" s="166"/>
      <c r="C245" s="89"/>
      <c r="D245" s="89"/>
      <c r="E245" s="167"/>
    </row>
    <row r="246" spans="1:5" x14ac:dyDescent="0.25">
      <c r="A246" s="165"/>
      <c r="B246" s="166"/>
      <c r="C246" s="89"/>
      <c r="D246" s="89"/>
      <c r="E246" s="167"/>
    </row>
    <row r="247" spans="1:5" x14ac:dyDescent="0.25">
      <c r="A247" s="165"/>
      <c r="B247" s="166"/>
      <c r="C247" s="89"/>
      <c r="D247" s="89"/>
      <c r="E247" s="167"/>
    </row>
    <row r="248" spans="1:5" x14ac:dyDescent="0.25">
      <c r="A248" s="165"/>
      <c r="B248" s="166"/>
      <c r="C248" s="89"/>
      <c r="D248" s="89"/>
      <c r="E248" s="167"/>
    </row>
    <row r="249" spans="1:5" x14ac:dyDescent="0.25">
      <c r="A249" s="165"/>
      <c r="B249" s="166"/>
      <c r="C249" s="89"/>
      <c r="D249" s="89"/>
      <c r="E249" s="167"/>
    </row>
    <row r="250" spans="1:5" x14ac:dyDescent="0.25">
      <c r="A250" s="165"/>
      <c r="B250" s="166"/>
      <c r="C250" s="89"/>
      <c r="D250" s="89"/>
      <c r="E250" s="167"/>
    </row>
    <row r="251" spans="1:5" x14ac:dyDescent="0.25">
      <c r="A251" s="165"/>
      <c r="B251" s="166"/>
      <c r="C251" s="89"/>
      <c r="D251" s="89"/>
      <c r="E251" s="167"/>
    </row>
    <row r="252" spans="1:5" x14ac:dyDescent="0.25">
      <c r="A252" s="165"/>
      <c r="B252" s="166"/>
      <c r="C252" s="89"/>
      <c r="D252" s="89"/>
      <c r="E252" s="167"/>
    </row>
    <row r="253" spans="1:5" x14ac:dyDescent="0.25">
      <c r="A253" s="165"/>
      <c r="B253" s="166"/>
      <c r="C253" s="89"/>
      <c r="D253" s="89"/>
      <c r="E253" s="167"/>
    </row>
    <row r="254" spans="1:5" x14ac:dyDescent="0.25">
      <c r="A254" s="165"/>
      <c r="B254" s="166"/>
      <c r="C254" s="89"/>
      <c r="D254" s="89"/>
      <c r="E254" s="167"/>
    </row>
    <row r="255" spans="1:5" x14ac:dyDescent="0.25">
      <c r="A255" s="165"/>
      <c r="B255" s="166"/>
      <c r="C255" s="89"/>
      <c r="D255" s="89"/>
      <c r="E255" s="167"/>
    </row>
    <row r="256" spans="1:5" x14ac:dyDescent="0.25">
      <c r="A256" s="165"/>
      <c r="B256" s="166"/>
      <c r="C256" s="89"/>
      <c r="D256" s="89"/>
      <c r="E256" s="167"/>
    </row>
    <row r="257" spans="1:5" x14ac:dyDescent="0.25">
      <c r="A257" s="165"/>
      <c r="B257" s="166"/>
      <c r="C257" s="89"/>
      <c r="D257" s="89"/>
      <c r="E257" s="167"/>
    </row>
    <row r="258" spans="1:5" x14ac:dyDescent="0.25">
      <c r="A258" s="165"/>
      <c r="B258" s="166"/>
      <c r="C258" s="89"/>
      <c r="D258" s="89"/>
      <c r="E258" s="167"/>
    </row>
    <row r="259" spans="1:5" x14ac:dyDescent="0.25">
      <c r="A259" s="165"/>
      <c r="B259" s="166"/>
      <c r="C259" s="89"/>
      <c r="D259" s="89"/>
      <c r="E259" s="167"/>
    </row>
    <row r="260" spans="1:5" x14ac:dyDescent="0.25">
      <c r="A260" s="165"/>
      <c r="B260" s="166"/>
      <c r="C260" s="89"/>
      <c r="D260" s="89"/>
      <c r="E260" s="167"/>
    </row>
    <row r="261" spans="1:5" x14ac:dyDescent="0.25">
      <c r="A261" s="165"/>
      <c r="B261" s="166"/>
      <c r="C261" s="89"/>
      <c r="D261" s="89"/>
      <c r="E261" s="167"/>
    </row>
    <row r="262" spans="1:5" x14ac:dyDescent="0.25">
      <c r="A262" s="165"/>
      <c r="B262" s="166"/>
      <c r="C262" s="89"/>
      <c r="D262" s="89"/>
      <c r="E262" s="167"/>
    </row>
    <row r="263" spans="1:5" x14ac:dyDescent="0.25">
      <c r="A263" s="165"/>
      <c r="B263" s="166"/>
      <c r="C263" s="89"/>
      <c r="D263" s="89"/>
      <c r="E263" s="167"/>
    </row>
    <row r="264" spans="1:5" x14ac:dyDescent="0.25">
      <c r="A264" s="165"/>
      <c r="B264" s="166"/>
      <c r="C264" s="89"/>
      <c r="D264" s="89"/>
      <c r="E264" s="167"/>
    </row>
    <row r="265" spans="1:5" x14ac:dyDescent="0.25">
      <c r="A265" s="165"/>
      <c r="B265" s="166"/>
      <c r="C265" s="89"/>
      <c r="D265" s="89"/>
      <c r="E265" s="167"/>
    </row>
    <row r="266" spans="1:5" x14ac:dyDescent="0.25">
      <c r="A266" s="165"/>
      <c r="B266" s="166"/>
      <c r="C266" s="89"/>
      <c r="D266" s="89"/>
      <c r="E266" s="167"/>
    </row>
    <row r="267" spans="1:5" x14ac:dyDescent="0.25">
      <c r="A267" s="165"/>
      <c r="B267" s="166"/>
      <c r="C267" s="89"/>
      <c r="D267" s="89"/>
      <c r="E267" s="167"/>
    </row>
    <row r="268" spans="1:5" x14ac:dyDescent="0.25">
      <c r="A268" s="165"/>
      <c r="B268" s="166"/>
      <c r="C268" s="89"/>
      <c r="D268" s="89"/>
      <c r="E268" s="167"/>
    </row>
    <row r="269" spans="1:5" x14ac:dyDescent="0.25">
      <c r="A269" s="165"/>
      <c r="B269" s="166"/>
      <c r="C269" s="89"/>
      <c r="D269" s="89"/>
      <c r="E269" s="167"/>
    </row>
    <row r="270" spans="1:5" x14ac:dyDescent="0.25">
      <c r="A270" s="165"/>
      <c r="B270" s="166"/>
      <c r="C270" s="89"/>
      <c r="D270" s="89"/>
      <c r="E270" s="167"/>
    </row>
    <row r="271" spans="1:5" x14ac:dyDescent="0.25">
      <c r="A271" s="165"/>
      <c r="B271" s="166"/>
      <c r="C271" s="89"/>
      <c r="D271" s="89"/>
      <c r="E271" s="167"/>
    </row>
    <row r="272" spans="1:5" x14ac:dyDescent="0.25">
      <c r="A272" s="165"/>
      <c r="B272" s="166"/>
      <c r="C272" s="89"/>
      <c r="D272" s="89"/>
      <c r="E272" s="167"/>
    </row>
    <row r="273" spans="1:5" x14ac:dyDescent="0.25">
      <c r="A273" s="165"/>
      <c r="B273" s="166"/>
      <c r="C273" s="89"/>
      <c r="D273" s="89"/>
      <c r="E273" s="167"/>
    </row>
    <row r="274" spans="1:5" x14ac:dyDescent="0.25">
      <c r="A274" s="165"/>
      <c r="B274" s="166"/>
      <c r="C274" s="89"/>
      <c r="D274" s="89"/>
      <c r="E274" s="167"/>
    </row>
    <row r="275" spans="1:5" x14ac:dyDescent="0.25">
      <c r="A275" s="165"/>
      <c r="B275" s="166"/>
      <c r="C275" s="89"/>
      <c r="D275" s="89"/>
      <c r="E275" s="167"/>
    </row>
    <row r="276" spans="1:5" x14ac:dyDescent="0.25">
      <c r="A276" s="165"/>
      <c r="B276" s="166"/>
      <c r="C276" s="89"/>
      <c r="D276" s="89"/>
      <c r="E276" s="167"/>
    </row>
    <row r="277" spans="1:5" x14ac:dyDescent="0.25">
      <c r="A277" s="165"/>
      <c r="B277" s="166"/>
      <c r="C277" s="89"/>
      <c r="D277" s="89"/>
      <c r="E277" s="167"/>
    </row>
    <row r="278" spans="1:5" x14ac:dyDescent="0.25">
      <c r="A278" s="165"/>
      <c r="B278" s="166"/>
      <c r="C278" s="89"/>
      <c r="D278" s="89"/>
      <c r="E278" s="167"/>
    </row>
    <row r="279" spans="1:5" x14ac:dyDescent="0.25">
      <c r="A279" s="165"/>
      <c r="B279" s="166"/>
      <c r="C279" s="89"/>
      <c r="D279" s="89"/>
      <c r="E279" s="167"/>
    </row>
    <row r="280" spans="1:5" x14ac:dyDescent="0.25">
      <c r="A280" s="165"/>
      <c r="B280" s="166"/>
      <c r="C280" s="89"/>
      <c r="D280" s="89"/>
      <c r="E280" s="167"/>
    </row>
    <row r="281" spans="1:5" x14ac:dyDescent="0.25">
      <c r="A281" s="165"/>
      <c r="B281" s="166"/>
      <c r="C281" s="89"/>
      <c r="D281" s="89"/>
      <c r="E281" s="167"/>
    </row>
    <row r="282" spans="1:5" x14ac:dyDescent="0.25">
      <c r="A282" s="165"/>
      <c r="B282" s="166"/>
      <c r="C282" s="89"/>
      <c r="D282" s="89"/>
      <c r="E282" s="167"/>
    </row>
    <row r="283" spans="1:5" x14ac:dyDescent="0.25">
      <c r="A283" s="165"/>
      <c r="B283" s="166"/>
      <c r="C283" s="89"/>
      <c r="D283" s="89"/>
      <c r="E283" s="167"/>
    </row>
    <row r="284" spans="1:5" x14ac:dyDescent="0.25">
      <c r="A284" s="165"/>
      <c r="B284" s="166"/>
      <c r="C284" s="89"/>
      <c r="D284" s="89"/>
      <c r="E284" s="167"/>
    </row>
    <row r="285" spans="1:5" x14ac:dyDescent="0.25">
      <c r="A285" s="165"/>
      <c r="B285" s="166"/>
      <c r="C285" s="89"/>
      <c r="D285" s="89"/>
      <c r="E285" s="167"/>
    </row>
    <row r="286" spans="1:5" x14ac:dyDescent="0.25">
      <c r="A286" s="165"/>
      <c r="B286" s="166"/>
      <c r="C286" s="89"/>
      <c r="D286" s="89"/>
      <c r="E286" s="167"/>
    </row>
    <row r="287" spans="1:5" x14ac:dyDescent="0.25">
      <c r="A287" s="165"/>
      <c r="B287" s="166"/>
      <c r="C287" s="89"/>
      <c r="D287" s="89"/>
      <c r="E287" s="167"/>
    </row>
    <row r="288" spans="1:5" x14ac:dyDescent="0.25">
      <c r="A288" s="165"/>
      <c r="B288" s="166"/>
      <c r="C288" s="89"/>
      <c r="D288" s="89"/>
      <c r="E288" s="167"/>
    </row>
    <row r="289" spans="1:5" x14ac:dyDescent="0.25">
      <c r="A289" s="165"/>
      <c r="B289" s="166"/>
      <c r="C289" s="89"/>
      <c r="D289" s="89"/>
      <c r="E289" s="167"/>
    </row>
    <row r="290" spans="1:5" x14ac:dyDescent="0.25">
      <c r="A290" s="165"/>
      <c r="B290" s="166"/>
      <c r="C290" s="89"/>
      <c r="D290" s="89"/>
      <c r="E290" s="167"/>
    </row>
    <row r="291" spans="1:5" x14ac:dyDescent="0.25">
      <c r="A291" s="165"/>
      <c r="B291" s="166"/>
      <c r="C291" s="89"/>
      <c r="D291" s="89"/>
      <c r="E291" s="167"/>
    </row>
    <row r="292" spans="1:5" x14ac:dyDescent="0.25">
      <c r="A292" s="165"/>
      <c r="B292" s="166"/>
      <c r="C292" s="89"/>
      <c r="D292" s="89"/>
      <c r="E292" s="167"/>
    </row>
    <row r="293" spans="1:5" x14ac:dyDescent="0.25">
      <c r="A293" s="165"/>
      <c r="B293" s="166"/>
      <c r="C293" s="89"/>
      <c r="D293" s="89"/>
      <c r="E293" s="167"/>
    </row>
    <row r="294" spans="1:5" x14ac:dyDescent="0.25">
      <c r="A294" s="165"/>
      <c r="B294" s="166"/>
      <c r="C294" s="89"/>
      <c r="D294" s="89"/>
      <c r="E294" s="167"/>
    </row>
    <row r="295" spans="1:5" x14ac:dyDescent="0.25">
      <c r="A295" s="165"/>
      <c r="B295" s="166"/>
      <c r="C295" s="89"/>
      <c r="D295" s="89"/>
      <c r="E295" s="167"/>
    </row>
    <row r="296" spans="1:5" x14ac:dyDescent="0.25">
      <c r="A296" s="165"/>
      <c r="B296" s="166"/>
      <c r="C296" s="89"/>
      <c r="D296" s="89"/>
      <c r="E296" s="167"/>
    </row>
    <row r="297" spans="1:5" x14ac:dyDescent="0.25">
      <c r="A297" s="165"/>
      <c r="B297" s="166"/>
      <c r="C297" s="89"/>
      <c r="D297" s="89"/>
      <c r="E297" s="167"/>
    </row>
    <row r="298" spans="1:5" x14ac:dyDescent="0.25">
      <c r="A298" s="165"/>
      <c r="B298" s="166"/>
      <c r="C298" s="89"/>
      <c r="D298" s="89"/>
      <c r="E298" s="167"/>
    </row>
    <row r="299" spans="1:5" x14ac:dyDescent="0.25">
      <c r="A299" s="165"/>
      <c r="B299" s="166"/>
      <c r="C299" s="89"/>
      <c r="D299" s="89"/>
      <c r="E299" s="167"/>
    </row>
    <row r="300" spans="1:5" x14ac:dyDescent="0.25">
      <c r="A300" s="165"/>
      <c r="B300" s="166"/>
      <c r="C300" s="89"/>
      <c r="D300" s="89"/>
      <c r="E300" s="167"/>
    </row>
    <row r="301" spans="1:5" x14ac:dyDescent="0.25">
      <c r="A301" s="165"/>
      <c r="B301" s="166"/>
      <c r="C301" s="89"/>
      <c r="D301" s="89"/>
      <c r="E301" s="167"/>
    </row>
    <row r="302" spans="1:5" x14ac:dyDescent="0.25">
      <c r="A302" s="165"/>
      <c r="B302" s="166"/>
      <c r="C302" s="89"/>
      <c r="D302" s="89"/>
      <c r="E302" s="167"/>
    </row>
    <row r="303" spans="1:5" x14ac:dyDescent="0.25">
      <c r="A303" s="165"/>
      <c r="B303" s="166"/>
      <c r="C303" s="89"/>
      <c r="D303" s="89"/>
      <c r="E303" s="167"/>
    </row>
    <row r="304" spans="1:5" x14ac:dyDescent="0.25">
      <c r="A304" s="165"/>
      <c r="B304" s="166"/>
      <c r="C304" s="89"/>
      <c r="D304" s="89"/>
      <c r="E304" s="167"/>
    </row>
    <row r="305" spans="1:5" x14ac:dyDescent="0.25">
      <c r="A305" s="165"/>
      <c r="B305" s="166"/>
      <c r="C305" s="89"/>
      <c r="D305" s="89"/>
      <c r="E305" s="167"/>
    </row>
    <row r="306" spans="1:5" x14ac:dyDescent="0.25">
      <c r="A306" s="165"/>
      <c r="B306" s="166"/>
      <c r="C306" s="89"/>
      <c r="D306" s="89"/>
      <c r="E306" s="167"/>
    </row>
    <row r="307" spans="1:5" x14ac:dyDescent="0.25">
      <c r="A307" s="165"/>
      <c r="B307" s="166"/>
      <c r="C307" s="89"/>
      <c r="D307" s="89"/>
      <c r="E307" s="167"/>
    </row>
    <row r="308" spans="1:5" x14ac:dyDescent="0.25">
      <c r="A308" s="165"/>
      <c r="B308" s="166"/>
      <c r="C308" s="89"/>
      <c r="D308" s="89"/>
      <c r="E308" s="167"/>
    </row>
    <row r="309" spans="1:5" x14ac:dyDescent="0.25">
      <c r="A309" s="165"/>
      <c r="B309" s="166"/>
      <c r="C309" s="89"/>
      <c r="D309" s="89"/>
      <c r="E309" s="167"/>
    </row>
    <row r="310" spans="1:5" x14ac:dyDescent="0.25">
      <c r="A310" s="165"/>
      <c r="B310" s="166"/>
      <c r="C310" s="89"/>
      <c r="D310" s="89"/>
      <c r="E310" s="167"/>
    </row>
    <row r="311" spans="1:5" x14ac:dyDescent="0.25">
      <c r="A311" s="165"/>
      <c r="B311" s="166"/>
      <c r="C311" s="89"/>
      <c r="D311" s="89"/>
      <c r="E311" s="167"/>
    </row>
    <row r="312" spans="1:5" x14ac:dyDescent="0.25">
      <c r="A312" s="165"/>
      <c r="B312" s="166"/>
      <c r="C312" s="89"/>
      <c r="D312" s="89"/>
      <c r="E312" s="167"/>
    </row>
    <row r="313" spans="1:5" x14ac:dyDescent="0.25">
      <c r="A313" s="165"/>
      <c r="B313" s="166"/>
      <c r="C313" s="89"/>
      <c r="D313" s="89"/>
      <c r="E313" s="167"/>
    </row>
    <row r="314" spans="1:5" x14ac:dyDescent="0.25">
      <c r="A314" s="165"/>
      <c r="B314" s="166"/>
      <c r="C314" s="89"/>
      <c r="D314" s="89"/>
      <c r="E314" s="167"/>
    </row>
    <row r="315" spans="1:5" x14ac:dyDescent="0.25">
      <c r="A315" s="165"/>
      <c r="B315" s="166"/>
      <c r="C315" s="89"/>
      <c r="D315" s="89"/>
      <c r="E315" s="167"/>
    </row>
    <row r="316" spans="1:5" x14ac:dyDescent="0.25">
      <c r="A316" s="165"/>
      <c r="B316" s="166"/>
      <c r="C316" s="89"/>
      <c r="D316" s="89"/>
      <c r="E316" s="167"/>
    </row>
    <row r="317" spans="1:5" x14ac:dyDescent="0.25">
      <c r="A317" s="165"/>
      <c r="B317" s="166"/>
      <c r="C317" s="89"/>
      <c r="D317" s="89"/>
      <c r="E317" s="167"/>
    </row>
    <row r="318" spans="1:5" x14ac:dyDescent="0.25">
      <c r="A318" s="165"/>
      <c r="B318" s="166"/>
      <c r="C318" s="89"/>
      <c r="D318" s="89"/>
      <c r="E318" s="167"/>
    </row>
    <row r="319" spans="1:5" x14ac:dyDescent="0.25">
      <c r="A319" s="165"/>
      <c r="B319" s="166"/>
      <c r="C319" s="89"/>
      <c r="D319" s="89"/>
      <c r="E319" s="167"/>
    </row>
    <row r="320" spans="1:5" x14ac:dyDescent="0.25">
      <c r="A320" s="165"/>
      <c r="B320" s="166"/>
      <c r="C320" s="89"/>
      <c r="D320" s="89"/>
      <c r="E320" s="167"/>
    </row>
    <row r="321" spans="1:5" x14ac:dyDescent="0.25">
      <c r="A321" s="165"/>
      <c r="B321" s="166"/>
      <c r="C321" s="89"/>
      <c r="D321" s="89"/>
      <c r="E321" s="167"/>
    </row>
    <row r="322" spans="1:5" x14ac:dyDescent="0.25">
      <c r="A322" s="165"/>
      <c r="B322" s="166"/>
      <c r="C322" s="89"/>
      <c r="D322" s="89"/>
      <c r="E322" s="167"/>
    </row>
    <row r="323" spans="1:5" x14ac:dyDescent="0.25">
      <c r="A323" s="165"/>
      <c r="B323" s="166"/>
      <c r="C323" s="89"/>
      <c r="D323" s="89"/>
      <c r="E323" s="167"/>
    </row>
    <row r="324" spans="1:5" x14ac:dyDescent="0.25">
      <c r="A324" s="165"/>
      <c r="B324" s="166"/>
      <c r="C324" s="89"/>
      <c r="D324" s="89"/>
      <c r="E324" s="167"/>
    </row>
    <row r="325" spans="1:5" x14ac:dyDescent="0.25">
      <c r="A325" s="165"/>
      <c r="B325" s="166"/>
      <c r="C325" s="89"/>
      <c r="D325" s="89"/>
      <c r="E325" s="167"/>
    </row>
    <row r="326" spans="1:5" x14ac:dyDescent="0.25">
      <c r="A326" s="165"/>
      <c r="B326" s="166"/>
      <c r="C326" s="89"/>
      <c r="D326" s="89"/>
      <c r="E326" s="167"/>
    </row>
    <row r="327" spans="1:5" x14ac:dyDescent="0.25">
      <c r="A327" s="165"/>
      <c r="B327" s="166"/>
      <c r="C327" s="89"/>
      <c r="D327" s="89"/>
      <c r="E327" s="167"/>
    </row>
    <row r="328" spans="1:5" x14ac:dyDescent="0.25">
      <c r="A328" s="165"/>
      <c r="B328" s="166"/>
      <c r="C328" s="89"/>
      <c r="D328" s="89"/>
      <c r="E328" s="167"/>
    </row>
    <row r="329" spans="1:5" x14ac:dyDescent="0.25">
      <c r="A329" s="165"/>
      <c r="B329" s="166"/>
      <c r="C329" s="89"/>
      <c r="D329" s="89"/>
      <c r="E329" s="167"/>
    </row>
    <row r="330" spans="1:5" x14ac:dyDescent="0.25">
      <c r="A330" s="165"/>
      <c r="B330" s="166"/>
      <c r="C330" s="89"/>
      <c r="D330" s="89"/>
      <c r="E330" s="167"/>
    </row>
    <row r="331" spans="1:5" x14ac:dyDescent="0.25">
      <c r="A331" s="165"/>
      <c r="B331" s="166"/>
      <c r="C331" s="89"/>
      <c r="D331" s="89"/>
      <c r="E331" s="167"/>
    </row>
    <row r="332" spans="1:5" x14ac:dyDescent="0.25">
      <c r="A332" s="165"/>
      <c r="B332" s="166"/>
      <c r="C332" s="89"/>
      <c r="D332" s="89"/>
      <c r="E332" s="167"/>
    </row>
    <row r="333" spans="1:5" x14ac:dyDescent="0.25">
      <c r="A333" s="165"/>
      <c r="B333" s="166"/>
      <c r="C333" s="89"/>
      <c r="D333" s="89"/>
      <c r="E333" s="167"/>
    </row>
    <row r="334" spans="1:5" x14ac:dyDescent="0.25">
      <c r="A334" s="165"/>
      <c r="B334" s="166"/>
      <c r="C334" s="89"/>
      <c r="D334" s="89"/>
      <c r="E334" s="167"/>
    </row>
    <row r="335" spans="1:5" x14ac:dyDescent="0.25">
      <c r="A335" s="165"/>
      <c r="B335" s="166"/>
      <c r="C335" s="89"/>
      <c r="D335" s="89"/>
      <c r="E335" s="167"/>
    </row>
    <row r="336" spans="1:5" x14ac:dyDescent="0.25">
      <c r="A336" s="165"/>
      <c r="B336" s="166"/>
      <c r="C336" s="89"/>
      <c r="D336" s="89"/>
      <c r="E336" s="167"/>
    </row>
    <row r="337" spans="1:5" x14ac:dyDescent="0.25">
      <c r="A337" s="165"/>
      <c r="B337" s="166"/>
      <c r="C337" s="89"/>
      <c r="D337" s="89"/>
      <c r="E337" s="167"/>
    </row>
    <row r="338" spans="1:5" x14ac:dyDescent="0.25">
      <c r="A338" s="165"/>
      <c r="B338" s="166"/>
      <c r="C338" s="89"/>
      <c r="D338" s="89"/>
      <c r="E338" s="167"/>
    </row>
    <row r="339" spans="1:5" x14ac:dyDescent="0.25">
      <c r="A339" s="165"/>
      <c r="B339" s="166"/>
      <c r="C339" s="89"/>
      <c r="D339" s="89"/>
      <c r="E339" s="167"/>
    </row>
    <row r="340" spans="1:5" x14ac:dyDescent="0.25">
      <c r="A340" s="165"/>
      <c r="B340" s="166"/>
      <c r="C340" s="89"/>
      <c r="D340" s="89"/>
      <c r="E340" s="167"/>
    </row>
    <row r="341" spans="1:5" x14ac:dyDescent="0.25">
      <c r="A341" s="165"/>
      <c r="B341" s="166"/>
      <c r="C341" s="89"/>
      <c r="D341" s="89"/>
      <c r="E341" s="167"/>
    </row>
    <row r="342" spans="1:5" x14ac:dyDescent="0.25">
      <c r="A342" s="165"/>
      <c r="B342" s="166"/>
      <c r="C342" s="89"/>
      <c r="D342" s="89"/>
      <c r="E342" s="167"/>
    </row>
    <row r="343" spans="1:5" x14ac:dyDescent="0.25">
      <c r="A343" s="165"/>
      <c r="B343" s="166"/>
      <c r="C343" s="89"/>
      <c r="D343" s="89"/>
      <c r="E343" s="167"/>
    </row>
    <row r="344" spans="1:5" x14ac:dyDescent="0.25">
      <c r="A344" s="165"/>
      <c r="B344" s="166"/>
      <c r="C344" s="89"/>
      <c r="D344" s="89"/>
      <c r="E344" s="167"/>
    </row>
    <row r="345" spans="1:5" x14ac:dyDescent="0.25">
      <c r="A345" s="165"/>
      <c r="B345" s="166"/>
      <c r="C345" s="89"/>
      <c r="D345" s="89"/>
      <c r="E345" s="167"/>
    </row>
    <row r="346" spans="1:5" x14ac:dyDescent="0.25">
      <c r="A346" s="165"/>
      <c r="B346" s="166"/>
      <c r="C346" s="89"/>
      <c r="D346" s="89"/>
      <c r="E346" s="167"/>
    </row>
    <row r="347" spans="1:5" x14ac:dyDescent="0.25">
      <c r="A347" s="165"/>
      <c r="B347" s="166"/>
      <c r="C347" s="89"/>
      <c r="D347" s="89"/>
      <c r="E347" s="167"/>
    </row>
    <row r="348" spans="1:5" x14ac:dyDescent="0.25">
      <c r="A348" s="165"/>
      <c r="B348" s="166"/>
      <c r="C348" s="89"/>
      <c r="D348" s="89"/>
      <c r="E348" s="167"/>
    </row>
    <row r="349" spans="1:5" x14ac:dyDescent="0.25">
      <c r="A349" s="165"/>
      <c r="B349" s="166"/>
      <c r="C349" s="89"/>
      <c r="D349" s="89"/>
      <c r="E349" s="167"/>
    </row>
    <row r="350" spans="1:5" x14ac:dyDescent="0.25">
      <c r="A350" s="165"/>
      <c r="B350" s="166"/>
      <c r="C350" s="89"/>
      <c r="D350" s="89"/>
      <c r="E350" s="167"/>
    </row>
    <row r="351" spans="1:5" x14ac:dyDescent="0.25">
      <c r="A351" s="165"/>
      <c r="B351" s="166"/>
      <c r="C351" s="89"/>
      <c r="D351" s="89"/>
      <c r="E351" s="167"/>
    </row>
    <row r="352" spans="1:5" x14ac:dyDescent="0.25">
      <c r="A352" s="165"/>
      <c r="B352" s="166"/>
      <c r="C352" s="89"/>
      <c r="D352" s="89"/>
      <c r="E352" s="167"/>
    </row>
    <row r="353" spans="1:5" x14ac:dyDescent="0.25">
      <c r="A353" s="165"/>
      <c r="B353" s="166"/>
      <c r="C353" s="89"/>
      <c r="D353" s="89"/>
      <c r="E353" s="167"/>
    </row>
    <row r="354" spans="1:5" x14ac:dyDescent="0.25">
      <c r="A354" s="165"/>
      <c r="B354" s="166"/>
      <c r="C354" s="89"/>
      <c r="D354" s="89"/>
      <c r="E354" s="167"/>
    </row>
    <row r="355" spans="1:5" x14ac:dyDescent="0.25">
      <c r="A355" s="165"/>
      <c r="B355" s="166"/>
      <c r="C355" s="89"/>
      <c r="D355" s="89"/>
      <c r="E355" s="167"/>
    </row>
    <row r="356" spans="1:5" x14ac:dyDescent="0.25">
      <c r="A356" s="165"/>
      <c r="B356" s="166"/>
      <c r="C356" s="89"/>
      <c r="D356" s="89"/>
      <c r="E356" s="167"/>
    </row>
    <row r="357" spans="1:5" x14ac:dyDescent="0.25">
      <c r="A357" s="165"/>
      <c r="B357" s="166"/>
      <c r="C357" s="89"/>
      <c r="D357" s="89"/>
      <c r="E357" s="167"/>
    </row>
    <row r="358" spans="1:5" x14ac:dyDescent="0.25">
      <c r="A358" s="165"/>
      <c r="B358" s="166"/>
      <c r="C358" s="89"/>
      <c r="D358" s="89"/>
      <c r="E358" s="167"/>
    </row>
    <row r="359" spans="1:5" x14ac:dyDescent="0.25">
      <c r="A359" s="165"/>
      <c r="B359" s="166"/>
      <c r="C359" s="89"/>
      <c r="D359" s="89"/>
      <c r="E359" s="167"/>
    </row>
    <row r="360" spans="1:5" x14ac:dyDescent="0.25">
      <c r="A360" s="165"/>
      <c r="B360" s="166"/>
      <c r="C360" s="89"/>
      <c r="D360" s="89"/>
      <c r="E360" s="167"/>
    </row>
    <row r="361" spans="1:5" x14ac:dyDescent="0.25">
      <c r="A361" s="165"/>
      <c r="B361" s="166"/>
      <c r="C361" s="89"/>
      <c r="D361" s="89"/>
      <c r="E361" s="167"/>
    </row>
    <row r="362" spans="1:5" x14ac:dyDescent="0.25">
      <c r="A362" s="165"/>
      <c r="B362" s="166"/>
      <c r="C362" s="89"/>
      <c r="D362" s="89"/>
      <c r="E362" s="167"/>
    </row>
    <row r="363" spans="1:5" x14ac:dyDescent="0.25">
      <c r="A363" s="165"/>
      <c r="B363" s="166"/>
      <c r="C363" s="89"/>
      <c r="D363" s="89"/>
      <c r="E363" s="167"/>
    </row>
    <row r="364" spans="1:5" x14ac:dyDescent="0.25">
      <c r="A364" s="165"/>
      <c r="B364" s="166"/>
      <c r="C364" s="89"/>
      <c r="D364" s="89"/>
      <c r="E364" s="167"/>
    </row>
    <row r="365" spans="1:5" x14ac:dyDescent="0.25">
      <c r="A365" s="165"/>
      <c r="B365" s="166"/>
      <c r="C365" s="89"/>
      <c r="D365" s="89"/>
      <c r="E365" s="167"/>
    </row>
    <row r="366" spans="1:5" x14ac:dyDescent="0.25">
      <c r="A366" s="165"/>
      <c r="B366" s="166"/>
      <c r="C366" s="89"/>
      <c r="D366" s="89"/>
      <c r="E366" s="167"/>
    </row>
    <row r="367" spans="1:5" x14ac:dyDescent="0.25">
      <c r="A367" s="165"/>
      <c r="B367" s="166"/>
      <c r="C367" s="89"/>
      <c r="D367" s="89"/>
      <c r="E367" s="167"/>
    </row>
    <row r="368" spans="1:5" x14ac:dyDescent="0.25">
      <c r="A368" s="165"/>
      <c r="B368" s="166"/>
      <c r="C368" s="89"/>
      <c r="D368" s="89"/>
      <c r="E368" s="167"/>
    </row>
    <row r="369" spans="1:5" x14ac:dyDescent="0.25">
      <c r="A369" s="165"/>
      <c r="B369" s="166"/>
      <c r="C369" s="89"/>
      <c r="D369" s="89"/>
      <c r="E369" s="167"/>
    </row>
    <row r="370" spans="1:5" x14ac:dyDescent="0.25">
      <c r="A370" s="165"/>
      <c r="B370" s="166"/>
      <c r="C370" s="89"/>
      <c r="D370" s="89"/>
      <c r="E370" s="167"/>
    </row>
    <row r="371" spans="1:5" x14ac:dyDescent="0.25">
      <c r="A371" s="165"/>
      <c r="B371" s="166"/>
      <c r="C371" s="89"/>
      <c r="D371" s="89"/>
      <c r="E371" s="167"/>
    </row>
    <row r="372" spans="1:5" x14ac:dyDescent="0.25">
      <c r="A372" s="165"/>
      <c r="B372" s="166"/>
      <c r="C372" s="89"/>
      <c r="D372" s="89"/>
      <c r="E372" s="167"/>
    </row>
    <row r="373" spans="1:5" x14ac:dyDescent="0.25">
      <c r="A373" s="165"/>
      <c r="B373" s="166"/>
      <c r="C373" s="89"/>
      <c r="D373" s="89"/>
      <c r="E373" s="167"/>
    </row>
    <row r="374" spans="1:5" x14ac:dyDescent="0.25">
      <c r="A374" s="165"/>
      <c r="B374" s="166"/>
      <c r="C374" s="89"/>
      <c r="D374" s="89"/>
      <c r="E374" s="167"/>
    </row>
    <row r="375" spans="1:5" x14ac:dyDescent="0.25">
      <c r="A375" s="165"/>
      <c r="B375" s="166"/>
      <c r="C375" s="89"/>
      <c r="D375" s="89"/>
      <c r="E375" s="167"/>
    </row>
    <row r="376" spans="1:5" x14ac:dyDescent="0.25">
      <c r="A376" s="165"/>
      <c r="B376" s="166"/>
      <c r="C376" s="89"/>
      <c r="D376" s="89"/>
      <c r="E376" s="167"/>
    </row>
    <row r="377" spans="1:5" x14ac:dyDescent="0.25">
      <c r="A377" s="165"/>
      <c r="B377" s="166"/>
      <c r="C377" s="89"/>
      <c r="D377" s="89"/>
      <c r="E377" s="167"/>
    </row>
    <row r="378" spans="1:5" x14ac:dyDescent="0.25">
      <c r="A378" s="165"/>
      <c r="B378" s="166"/>
      <c r="C378" s="89"/>
      <c r="D378" s="89"/>
      <c r="E378" s="167"/>
    </row>
    <row r="379" spans="1:5" x14ac:dyDescent="0.25">
      <c r="A379" s="165"/>
      <c r="B379" s="166"/>
      <c r="C379" s="89"/>
      <c r="D379" s="89"/>
      <c r="E379" s="167"/>
    </row>
    <row r="380" spans="1:5" x14ac:dyDescent="0.25">
      <c r="A380" s="165"/>
      <c r="B380" s="166"/>
      <c r="C380" s="89"/>
      <c r="D380" s="89"/>
      <c r="E380" s="167"/>
    </row>
    <row r="381" spans="1:5" x14ac:dyDescent="0.25">
      <c r="A381" s="165"/>
      <c r="B381" s="166"/>
      <c r="C381" s="89"/>
      <c r="D381" s="89"/>
      <c r="E381" s="167"/>
    </row>
    <row r="382" spans="1:5" x14ac:dyDescent="0.25">
      <c r="A382" s="165"/>
      <c r="B382" s="166"/>
      <c r="C382" s="89"/>
      <c r="D382" s="89"/>
      <c r="E382" s="167"/>
    </row>
    <row r="383" spans="1:5" x14ac:dyDescent="0.25">
      <c r="A383" s="165"/>
      <c r="B383" s="166"/>
      <c r="C383" s="89"/>
      <c r="D383" s="89"/>
      <c r="E383" s="167"/>
    </row>
    <row r="384" spans="1:5" x14ac:dyDescent="0.25">
      <c r="A384" s="165"/>
      <c r="B384" s="166"/>
      <c r="C384" s="89"/>
      <c r="D384" s="89"/>
      <c r="E384" s="167"/>
    </row>
    <row r="385" spans="1:5" x14ac:dyDescent="0.25">
      <c r="A385" s="165"/>
      <c r="B385" s="166"/>
      <c r="C385" s="89"/>
      <c r="D385" s="89"/>
      <c r="E385" s="167"/>
    </row>
    <row r="386" spans="1:5" x14ac:dyDescent="0.25">
      <c r="A386" s="165"/>
      <c r="B386" s="166"/>
      <c r="C386" s="89"/>
      <c r="D386" s="89"/>
      <c r="E386" s="167"/>
    </row>
    <row r="387" spans="1:5" x14ac:dyDescent="0.25">
      <c r="A387" s="165"/>
      <c r="B387" s="166"/>
      <c r="C387" s="89"/>
      <c r="D387" s="89"/>
      <c r="E387" s="167"/>
    </row>
    <row r="388" spans="1:5" x14ac:dyDescent="0.25">
      <c r="A388" s="165"/>
      <c r="B388" s="166"/>
      <c r="C388" s="89"/>
      <c r="D388" s="89"/>
      <c r="E388" s="167"/>
    </row>
    <row r="389" spans="1:5" x14ac:dyDescent="0.25">
      <c r="A389" s="165"/>
      <c r="B389" s="166"/>
      <c r="C389" s="89"/>
      <c r="D389" s="89"/>
      <c r="E389" s="167"/>
    </row>
    <row r="390" spans="1:5" x14ac:dyDescent="0.25">
      <c r="A390" s="165"/>
      <c r="B390" s="166"/>
      <c r="C390" s="89"/>
      <c r="D390" s="89"/>
      <c r="E390" s="167"/>
    </row>
    <row r="391" spans="1:5" x14ac:dyDescent="0.25">
      <c r="A391" s="165"/>
      <c r="B391" s="166"/>
      <c r="C391" s="89"/>
      <c r="D391" s="89"/>
      <c r="E391" s="167"/>
    </row>
    <row r="392" spans="1:5" x14ac:dyDescent="0.25">
      <c r="A392" s="165"/>
      <c r="B392" s="166"/>
      <c r="C392" s="89"/>
      <c r="D392" s="89"/>
      <c r="E392" s="167"/>
    </row>
    <row r="393" spans="1:5" x14ac:dyDescent="0.25">
      <c r="A393" s="165"/>
      <c r="B393" s="166"/>
      <c r="C393" s="89"/>
      <c r="D393" s="89"/>
      <c r="E393" s="167"/>
    </row>
    <row r="394" spans="1:5" x14ac:dyDescent="0.25">
      <c r="A394" s="165"/>
      <c r="B394" s="166"/>
      <c r="C394" s="89"/>
      <c r="D394" s="89"/>
      <c r="E394" s="167"/>
    </row>
    <row r="395" spans="1:5" x14ac:dyDescent="0.25">
      <c r="A395" s="165"/>
      <c r="B395" s="166"/>
      <c r="C395" s="89"/>
      <c r="D395" s="89"/>
      <c r="E395" s="167"/>
    </row>
    <row r="396" spans="1:5" x14ac:dyDescent="0.25">
      <c r="A396" s="165"/>
      <c r="B396" s="166"/>
      <c r="C396" s="89"/>
      <c r="D396" s="89"/>
      <c r="E396" s="167"/>
    </row>
    <row r="397" spans="1:5" x14ac:dyDescent="0.25">
      <c r="A397" s="165"/>
      <c r="B397" s="166"/>
      <c r="C397" s="89"/>
      <c r="D397" s="89"/>
      <c r="E397" s="167"/>
    </row>
    <row r="398" spans="1:5" x14ac:dyDescent="0.25">
      <c r="A398" s="165"/>
      <c r="B398" s="166"/>
      <c r="C398" s="89"/>
      <c r="D398" s="89"/>
      <c r="E398" s="167"/>
    </row>
    <row r="399" spans="1:5" x14ac:dyDescent="0.25">
      <c r="A399" s="165"/>
      <c r="B399" s="166"/>
      <c r="C399" s="89"/>
      <c r="D399" s="89"/>
      <c r="E399" s="167"/>
    </row>
    <row r="400" spans="1:5" x14ac:dyDescent="0.25">
      <c r="A400" s="165"/>
      <c r="B400" s="166"/>
      <c r="C400" s="89"/>
      <c r="D400" s="89"/>
      <c r="E400" s="167"/>
    </row>
    <row r="401" spans="1:5" x14ac:dyDescent="0.25">
      <c r="A401" s="165"/>
      <c r="B401" s="166"/>
      <c r="C401" s="89"/>
      <c r="D401" s="89"/>
      <c r="E401" s="167"/>
    </row>
    <row r="402" spans="1:5" x14ac:dyDescent="0.25">
      <c r="A402" s="165"/>
      <c r="B402" s="166"/>
      <c r="C402" s="89"/>
      <c r="D402" s="89"/>
      <c r="E402" s="167"/>
    </row>
    <row r="403" spans="1:5" x14ac:dyDescent="0.25">
      <c r="A403" s="165"/>
      <c r="B403" s="166"/>
      <c r="C403" s="89"/>
      <c r="D403" s="89"/>
      <c r="E403" s="167"/>
    </row>
    <row r="404" spans="1:5" x14ac:dyDescent="0.25">
      <c r="A404" s="165"/>
      <c r="B404" s="166"/>
      <c r="C404" s="89"/>
      <c r="D404" s="89"/>
      <c r="E404" s="167"/>
    </row>
    <row r="405" spans="1:5" x14ac:dyDescent="0.25">
      <c r="A405" s="165"/>
      <c r="B405" s="166"/>
      <c r="C405" s="89"/>
      <c r="D405" s="89"/>
      <c r="E405" s="167"/>
    </row>
    <row r="406" spans="1:5" x14ac:dyDescent="0.25">
      <c r="A406" s="165"/>
      <c r="B406" s="166"/>
      <c r="C406" s="89"/>
      <c r="D406" s="89"/>
      <c r="E406" s="167"/>
    </row>
    <row r="407" spans="1:5" x14ac:dyDescent="0.25">
      <c r="A407" s="165"/>
      <c r="B407" s="166"/>
      <c r="C407" s="89"/>
      <c r="D407" s="89"/>
      <c r="E407" s="167"/>
    </row>
    <row r="408" spans="1:5" x14ac:dyDescent="0.25">
      <c r="A408" s="165"/>
      <c r="B408" s="166"/>
      <c r="C408" s="89"/>
      <c r="D408" s="89"/>
      <c r="E408" s="167"/>
    </row>
    <row r="409" spans="1:5" x14ac:dyDescent="0.25">
      <c r="A409" s="165"/>
      <c r="B409" s="166"/>
      <c r="C409" s="89"/>
      <c r="D409" s="89"/>
      <c r="E409" s="167"/>
    </row>
    <row r="410" spans="1:5" x14ac:dyDescent="0.25">
      <c r="A410" s="165"/>
      <c r="B410" s="166"/>
      <c r="C410" s="89"/>
      <c r="D410" s="89"/>
      <c r="E410" s="167"/>
    </row>
    <row r="411" spans="1:5" x14ac:dyDescent="0.25">
      <c r="A411" s="165"/>
      <c r="B411" s="166"/>
      <c r="C411" s="89"/>
      <c r="D411" s="89"/>
      <c r="E411" s="167"/>
    </row>
    <row r="412" spans="1:5" x14ac:dyDescent="0.25">
      <c r="A412" s="165"/>
      <c r="B412" s="166"/>
      <c r="C412" s="89"/>
      <c r="D412" s="89"/>
      <c r="E412" s="167"/>
    </row>
    <row r="413" spans="1:5" x14ac:dyDescent="0.25">
      <c r="A413" s="165"/>
      <c r="B413" s="166"/>
      <c r="C413" s="89"/>
      <c r="D413" s="89"/>
      <c r="E413" s="167"/>
    </row>
    <row r="414" spans="1:5" x14ac:dyDescent="0.25">
      <c r="A414" s="165"/>
      <c r="B414" s="166"/>
      <c r="C414" s="89"/>
      <c r="D414" s="89"/>
      <c r="E414" s="167"/>
    </row>
    <row r="415" spans="1:5" x14ac:dyDescent="0.25">
      <c r="A415" s="165"/>
      <c r="B415" s="166"/>
      <c r="C415" s="89"/>
      <c r="D415" s="89"/>
      <c r="E415" s="167"/>
    </row>
    <row r="416" spans="1:5" x14ac:dyDescent="0.25">
      <c r="A416" s="165"/>
      <c r="B416" s="166"/>
      <c r="C416" s="89"/>
      <c r="D416" s="89"/>
      <c r="E416" s="167"/>
    </row>
    <row r="417" spans="1:5" x14ac:dyDescent="0.25">
      <c r="A417" s="165"/>
      <c r="B417" s="166"/>
      <c r="C417" s="89"/>
      <c r="D417" s="89"/>
      <c r="E417" s="167"/>
    </row>
    <row r="418" spans="1:5" x14ac:dyDescent="0.25">
      <c r="A418" s="165"/>
      <c r="B418" s="166"/>
      <c r="C418" s="89"/>
      <c r="D418" s="89"/>
      <c r="E418" s="167"/>
    </row>
    <row r="419" spans="1:5" x14ac:dyDescent="0.25">
      <c r="A419" s="165"/>
      <c r="B419" s="166"/>
      <c r="C419" s="89"/>
      <c r="D419" s="89"/>
      <c r="E419" s="167"/>
    </row>
    <row r="420" spans="1:5" x14ac:dyDescent="0.25">
      <c r="A420" s="165"/>
      <c r="B420" s="166"/>
      <c r="C420" s="89"/>
      <c r="D420" s="89"/>
      <c r="E420" s="167"/>
    </row>
    <row r="421" spans="1:5" x14ac:dyDescent="0.25">
      <c r="A421" s="165"/>
      <c r="B421" s="166"/>
      <c r="C421" s="89"/>
      <c r="D421" s="89"/>
      <c r="E421" s="167"/>
    </row>
    <row r="422" spans="1:5" x14ac:dyDescent="0.25">
      <c r="A422" s="165"/>
      <c r="B422" s="166"/>
      <c r="C422" s="89"/>
      <c r="D422" s="89"/>
      <c r="E422" s="167"/>
    </row>
    <row r="423" spans="1:5" x14ac:dyDescent="0.25">
      <c r="A423" s="165"/>
      <c r="B423" s="166"/>
      <c r="C423" s="89"/>
      <c r="D423" s="89"/>
      <c r="E423" s="167"/>
    </row>
    <row r="424" spans="1:5" x14ac:dyDescent="0.25">
      <c r="A424" s="165"/>
      <c r="B424" s="166"/>
      <c r="C424" s="89"/>
      <c r="D424" s="89"/>
      <c r="E424" s="167"/>
    </row>
    <row r="425" spans="1:5" x14ac:dyDescent="0.25">
      <c r="A425" s="165"/>
      <c r="B425" s="166"/>
      <c r="C425" s="89"/>
      <c r="D425" s="89"/>
      <c r="E425" s="167"/>
    </row>
    <row r="426" spans="1:5" x14ac:dyDescent="0.25">
      <c r="A426" s="165"/>
      <c r="B426" s="166"/>
      <c r="C426" s="89"/>
      <c r="D426" s="89"/>
      <c r="E426" s="167"/>
    </row>
    <row r="427" spans="1:5" x14ac:dyDescent="0.25">
      <c r="A427" s="165"/>
      <c r="B427" s="166"/>
      <c r="C427" s="89"/>
      <c r="D427" s="89"/>
      <c r="E427" s="167"/>
    </row>
    <row r="428" spans="1:5" x14ac:dyDescent="0.25">
      <c r="A428" s="165"/>
      <c r="B428" s="166"/>
      <c r="C428" s="89"/>
      <c r="D428" s="89"/>
      <c r="E428" s="167"/>
    </row>
    <row r="429" spans="1:5" x14ac:dyDescent="0.25">
      <c r="A429" s="165"/>
      <c r="B429" s="166"/>
      <c r="C429" s="89"/>
      <c r="D429" s="89"/>
      <c r="E429" s="167"/>
    </row>
    <row r="430" spans="1:5" x14ac:dyDescent="0.25">
      <c r="A430" s="165"/>
      <c r="B430" s="166"/>
      <c r="C430" s="89"/>
      <c r="D430" s="89"/>
      <c r="E430" s="167"/>
    </row>
    <row r="431" spans="1:5" x14ac:dyDescent="0.25">
      <c r="A431" s="165"/>
      <c r="B431" s="166"/>
      <c r="C431" s="89"/>
      <c r="D431" s="89"/>
      <c r="E431" s="167"/>
    </row>
    <row r="432" spans="1:5" x14ac:dyDescent="0.25">
      <c r="A432" s="165"/>
      <c r="B432" s="166"/>
      <c r="C432" s="89"/>
      <c r="D432" s="89"/>
      <c r="E432" s="167"/>
    </row>
    <row r="433" spans="1:5" x14ac:dyDescent="0.25">
      <c r="A433" s="165"/>
      <c r="B433" s="166"/>
      <c r="C433" s="89"/>
      <c r="D433" s="89"/>
      <c r="E433" s="167"/>
    </row>
    <row r="434" spans="1:5" x14ac:dyDescent="0.25">
      <c r="A434" s="165"/>
      <c r="B434" s="166"/>
      <c r="C434" s="89"/>
      <c r="D434" s="89"/>
      <c r="E434" s="167"/>
    </row>
    <row r="435" spans="1:5" x14ac:dyDescent="0.25">
      <c r="A435" s="165"/>
      <c r="B435" s="166"/>
      <c r="C435" s="89"/>
      <c r="D435" s="89"/>
      <c r="E435" s="167"/>
    </row>
    <row r="436" spans="1:5" x14ac:dyDescent="0.25">
      <c r="A436" s="165"/>
      <c r="B436" s="166"/>
      <c r="C436" s="89"/>
      <c r="D436" s="89"/>
      <c r="E436" s="167"/>
    </row>
    <row r="437" spans="1:5" x14ac:dyDescent="0.25">
      <c r="A437" s="165"/>
      <c r="B437" s="166"/>
      <c r="C437" s="89"/>
      <c r="D437" s="89"/>
      <c r="E437" s="167"/>
    </row>
    <row r="438" spans="1:5" x14ac:dyDescent="0.25">
      <c r="A438" s="165"/>
      <c r="B438" s="166"/>
      <c r="C438" s="89"/>
      <c r="D438" s="89"/>
      <c r="E438" s="167"/>
    </row>
    <row r="439" spans="1:5" x14ac:dyDescent="0.25">
      <c r="A439" s="165"/>
      <c r="B439" s="166"/>
      <c r="C439" s="89"/>
      <c r="D439" s="89"/>
      <c r="E439" s="167"/>
    </row>
    <row r="440" spans="1:5" x14ac:dyDescent="0.25">
      <c r="A440" s="165"/>
      <c r="B440" s="166"/>
      <c r="C440" s="89"/>
      <c r="D440" s="89"/>
      <c r="E440" s="167"/>
    </row>
    <row r="441" spans="1:5" x14ac:dyDescent="0.25">
      <c r="A441" s="165"/>
      <c r="B441" s="166"/>
      <c r="C441" s="89"/>
      <c r="D441" s="89"/>
      <c r="E441" s="167"/>
    </row>
    <row r="442" spans="1:5" x14ac:dyDescent="0.25">
      <c r="A442" s="165"/>
      <c r="B442" s="166"/>
      <c r="C442" s="89"/>
      <c r="D442" s="89"/>
      <c r="E442" s="167"/>
    </row>
    <row r="443" spans="1:5" x14ac:dyDescent="0.25">
      <c r="A443" s="165"/>
      <c r="B443" s="166"/>
      <c r="C443" s="89"/>
      <c r="D443" s="89"/>
      <c r="E443" s="167"/>
    </row>
    <row r="444" spans="1:5" x14ac:dyDescent="0.25">
      <c r="A444" s="165"/>
      <c r="B444" s="166"/>
      <c r="C444" s="89"/>
      <c r="D444" s="89"/>
      <c r="E444" s="167"/>
    </row>
    <row r="445" spans="1:5" x14ac:dyDescent="0.25">
      <c r="A445" s="165"/>
      <c r="B445" s="166"/>
      <c r="C445" s="89"/>
      <c r="D445" s="89"/>
      <c r="E445" s="167"/>
    </row>
    <row r="446" spans="1:5" x14ac:dyDescent="0.25">
      <c r="A446" s="165"/>
      <c r="B446" s="166"/>
      <c r="C446" s="89"/>
      <c r="D446" s="89"/>
      <c r="E446" s="167"/>
    </row>
    <row r="447" spans="1:5" x14ac:dyDescent="0.25">
      <c r="A447" s="165"/>
      <c r="B447" s="166"/>
      <c r="C447" s="89"/>
      <c r="D447" s="89"/>
      <c r="E447" s="167"/>
    </row>
    <row r="448" spans="1:5" x14ac:dyDescent="0.25">
      <c r="A448" s="165"/>
      <c r="B448" s="166"/>
      <c r="C448" s="89"/>
      <c r="D448" s="89"/>
      <c r="E448" s="167"/>
    </row>
    <row r="449" spans="1:5" x14ac:dyDescent="0.25">
      <c r="A449" s="165"/>
      <c r="B449" s="166"/>
      <c r="C449" s="89"/>
      <c r="D449" s="89"/>
      <c r="E449" s="167"/>
    </row>
    <row r="450" spans="1:5" x14ac:dyDescent="0.25">
      <c r="A450" s="165"/>
      <c r="B450" s="166"/>
      <c r="C450" s="89"/>
      <c r="D450" s="89"/>
      <c r="E450" s="167"/>
    </row>
    <row r="451" spans="1:5" x14ac:dyDescent="0.25">
      <c r="A451" s="165"/>
      <c r="B451" s="166"/>
      <c r="C451" s="89"/>
      <c r="D451" s="89"/>
      <c r="E451" s="167"/>
    </row>
    <row r="452" spans="1:5" x14ac:dyDescent="0.25">
      <c r="A452" s="165"/>
      <c r="B452" s="166"/>
      <c r="C452" s="89"/>
      <c r="D452" s="89"/>
      <c r="E452" s="167"/>
    </row>
    <row r="453" spans="1:5" x14ac:dyDescent="0.25">
      <c r="A453" s="165"/>
      <c r="B453" s="166"/>
      <c r="C453" s="89"/>
      <c r="D453" s="89"/>
      <c r="E453" s="167"/>
    </row>
    <row r="454" spans="1:5" x14ac:dyDescent="0.25">
      <c r="A454" s="165"/>
      <c r="B454" s="166"/>
      <c r="C454" s="89"/>
      <c r="D454" s="89"/>
      <c r="E454" s="167"/>
    </row>
    <row r="455" spans="1:5" x14ac:dyDescent="0.25">
      <c r="A455" s="165"/>
      <c r="B455" s="166"/>
      <c r="C455" s="89"/>
      <c r="D455" s="89"/>
      <c r="E455" s="167"/>
    </row>
    <row r="456" spans="1:5" x14ac:dyDescent="0.25">
      <c r="A456" s="165"/>
      <c r="B456" s="166"/>
      <c r="C456" s="89"/>
      <c r="D456" s="89"/>
      <c r="E456" s="167"/>
    </row>
    <row r="457" spans="1:5" x14ac:dyDescent="0.25">
      <c r="A457" s="165"/>
      <c r="B457" s="166"/>
      <c r="C457" s="89"/>
      <c r="D457" s="89"/>
      <c r="E457" s="167"/>
    </row>
    <row r="458" spans="1:5" x14ac:dyDescent="0.25">
      <c r="A458" s="165"/>
      <c r="B458" s="166"/>
      <c r="C458" s="89"/>
      <c r="D458" s="89"/>
      <c r="E458" s="167"/>
    </row>
    <row r="459" spans="1:5" x14ac:dyDescent="0.25">
      <c r="A459" s="165"/>
      <c r="B459" s="166"/>
      <c r="C459" s="89"/>
      <c r="D459" s="89"/>
      <c r="E459" s="167"/>
    </row>
    <row r="460" spans="1:5" x14ac:dyDescent="0.25">
      <c r="A460" s="165"/>
      <c r="B460" s="166"/>
      <c r="C460" s="89"/>
      <c r="D460" s="89"/>
      <c r="E460" s="167"/>
    </row>
    <row r="461" spans="1:5" x14ac:dyDescent="0.25">
      <c r="A461" s="165"/>
      <c r="B461" s="166"/>
      <c r="C461" s="89"/>
      <c r="D461" s="89"/>
      <c r="E461" s="167"/>
    </row>
    <row r="462" spans="1:5" x14ac:dyDescent="0.25">
      <c r="A462" s="165"/>
      <c r="B462" s="166"/>
      <c r="C462" s="89"/>
      <c r="D462" s="89"/>
      <c r="E462" s="167"/>
    </row>
    <row r="463" spans="1:5" x14ac:dyDescent="0.25">
      <c r="A463" s="165"/>
      <c r="B463" s="166"/>
      <c r="C463" s="89"/>
      <c r="D463" s="89"/>
      <c r="E463" s="167"/>
    </row>
    <row r="464" spans="1:5" x14ac:dyDescent="0.25">
      <c r="A464" s="165"/>
      <c r="B464" s="166"/>
      <c r="C464" s="89"/>
      <c r="D464" s="89"/>
      <c r="E464" s="167"/>
    </row>
    <row r="465" spans="1:5" x14ac:dyDescent="0.25">
      <c r="A465" s="165"/>
      <c r="B465" s="166"/>
      <c r="C465" s="89"/>
      <c r="D465" s="89"/>
      <c r="E465" s="167"/>
    </row>
    <row r="466" spans="1:5" x14ac:dyDescent="0.25">
      <c r="A466" s="165"/>
      <c r="B466" s="166"/>
      <c r="C466" s="89"/>
      <c r="D466" s="89"/>
      <c r="E466" s="167"/>
    </row>
    <row r="467" spans="1:5" x14ac:dyDescent="0.25">
      <c r="A467" s="165"/>
      <c r="B467" s="166"/>
      <c r="C467" s="89"/>
      <c r="D467" s="89"/>
      <c r="E467" s="167"/>
    </row>
    <row r="468" spans="1:5" x14ac:dyDescent="0.25">
      <c r="A468" s="165"/>
      <c r="B468" s="166"/>
      <c r="C468" s="89"/>
      <c r="D468" s="89"/>
      <c r="E468" s="167"/>
    </row>
    <row r="469" spans="1:5" x14ac:dyDescent="0.25">
      <c r="A469" s="165"/>
      <c r="B469" s="166"/>
      <c r="C469" s="89"/>
      <c r="D469" s="89"/>
      <c r="E469" s="167"/>
    </row>
    <row r="470" spans="1:5" x14ac:dyDescent="0.25">
      <c r="A470" s="165"/>
      <c r="B470" s="166"/>
      <c r="C470" s="89"/>
      <c r="D470" s="89"/>
      <c r="E470" s="167"/>
    </row>
    <row r="471" spans="1:5" x14ac:dyDescent="0.25">
      <c r="A471" s="165"/>
      <c r="B471" s="166"/>
      <c r="C471" s="89"/>
      <c r="D471" s="89"/>
      <c r="E471" s="167"/>
    </row>
    <row r="472" spans="1:5" x14ac:dyDescent="0.25">
      <c r="A472" s="165"/>
      <c r="B472" s="166"/>
      <c r="C472" s="89"/>
      <c r="D472" s="89"/>
      <c r="E472" s="167"/>
    </row>
    <row r="473" spans="1:5" x14ac:dyDescent="0.25">
      <c r="A473" s="165"/>
      <c r="B473" s="166"/>
      <c r="C473" s="89"/>
      <c r="D473" s="89"/>
      <c r="E473" s="167"/>
    </row>
    <row r="474" spans="1:5" x14ac:dyDescent="0.25">
      <c r="A474" s="165"/>
      <c r="B474" s="166"/>
      <c r="C474" s="89"/>
      <c r="D474" s="89"/>
      <c r="E474" s="167"/>
    </row>
    <row r="475" spans="1:5" x14ac:dyDescent="0.25">
      <c r="A475" s="165"/>
      <c r="B475" s="166"/>
      <c r="C475" s="89"/>
      <c r="D475" s="89"/>
      <c r="E475" s="167"/>
    </row>
    <row r="476" spans="1:5" x14ac:dyDescent="0.25">
      <c r="A476" s="165"/>
      <c r="B476" s="166"/>
      <c r="C476" s="89"/>
      <c r="D476" s="89"/>
      <c r="E476" s="167"/>
    </row>
    <row r="477" spans="1:5" x14ac:dyDescent="0.25">
      <c r="A477" s="165"/>
      <c r="B477" s="166"/>
      <c r="C477" s="89"/>
      <c r="D477" s="89"/>
      <c r="E477" s="167"/>
    </row>
    <row r="478" spans="1:5" x14ac:dyDescent="0.25">
      <c r="A478" s="165"/>
      <c r="B478" s="166"/>
      <c r="C478" s="89"/>
      <c r="D478" s="89"/>
      <c r="E478" s="167"/>
    </row>
    <row r="479" spans="1:5" x14ac:dyDescent="0.25">
      <c r="A479" s="165"/>
      <c r="B479" s="166"/>
      <c r="C479" s="89"/>
      <c r="D479" s="89"/>
      <c r="E479" s="167"/>
    </row>
    <row r="480" spans="1:5" x14ac:dyDescent="0.25">
      <c r="A480" s="165"/>
      <c r="B480" s="166"/>
      <c r="C480" s="89"/>
      <c r="D480" s="89"/>
      <c r="E480" s="167"/>
    </row>
    <row r="481" spans="1:5" x14ac:dyDescent="0.25">
      <c r="A481" s="165"/>
      <c r="B481" s="166"/>
      <c r="C481" s="89"/>
      <c r="D481" s="89"/>
      <c r="E481" s="167"/>
    </row>
    <row r="482" spans="1:5" x14ac:dyDescent="0.25">
      <c r="A482" s="165"/>
      <c r="B482" s="166"/>
      <c r="C482" s="89"/>
      <c r="D482" s="89"/>
      <c r="E482" s="167"/>
    </row>
    <row r="483" spans="1:5" x14ac:dyDescent="0.25">
      <c r="A483" s="165"/>
      <c r="B483" s="166"/>
      <c r="C483" s="89"/>
      <c r="D483" s="89"/>
      <c r="E483" s="167"/>
    </row>
    <row r="484" spans="1:5" x14ac:dyDescent="0.25">
      <c r="A484" s="165"/>
      <c r="B484" s="166"/>
      <c r="C484" s="89"/>
      <c r="D484" s="89"/>
      <c r="E484" s="167"/>
    </row>
    <row r="485" spans="1:5" x14ac:dyDescent="0.25">
      <c r="A485" s="165"/>
      <c r="B485" s="166"/>
      <c r="C485" s="89"/>
      <c r="D485" s="89"/>
      <c r="E485" s="167"/>
    </row>
    <row r="486" spans="1:5" x14ac:dyDescent="0.25">
      <c r="A486" s="165"/>
      <c r="B486" s="166"/>
      <c r="C486" s="89"/>
      <c r="D486" s="89"/>
      <c r="E486" s="167"/>
    </row>
    <row r="487" spans="1:5" x14ac:dyDescent="0.25">
      <c r="A487" s="165"/>
      <c r="B487" s="166"/>
      <c r="C487" s="89"/>
      <c r="D487" s="89"/>
      <c r="E487" s="167"/>
    </row>
    <row r="488" spans="1:5" x14ac:dyDescent="0.25">
      <c r="A488" s="165"/>
      <c r="B488" s="166"/>
      <c r="C488" s="89"/>
      <c r="D488" s="89"/>
      <c r="E488" s="167"/>
    </row>
    <row r="489" spans="1:5" x14ac:dyDescent="0.25">
      <c r="A489" s="165"/>
      <c r="B489" s="166"/>
      <c r="C489" s="89"/>
      <c r="D489" s="89"/>
      <c r="E489" s="167"/>
    </row>
    <row r="490" spans="1:5" x14ac:dyDescent="0.25">
      <c r="A490" s="165"/>
      <c r="B490" s="166"/>
      <c r="C490" s="89"/>
      <c r="D490" s="89"/>
      <c r="E490" s="167"/>
    </row>
    <row r="491" spans="1:5" x14ac:dyDescent="0.25">
      <c r="A491" s="165"/>
      <c r="B491" s="166"/>
      <c r="C491" s="89"/>
      <c r="D491" s="89"/>
      <c r="E491" s="167"/>
    </row>
    <row r="492" spans="1:5" x14ac:dyDescent="0.25">
      <c r="A492" s="165"/>
      <c r="B492" s="166"/>
      <c r="C492" s="89"/>
      <c r="D492" s="89"/>
      <c r="E492" s="167"/>
    </row>
    <row r="493" spans="1:5" x14ac:dyDescent="0.25">
      <c r="A493" s="165"/>
      <c r="B493" s="166"/>
      <c r="C493" s="89"/>
      <c r="D493" s="89"/>
      <c r="E493" s="167"/>
    </row>
    <row r="494" spans="1:5" x14ac:dyDescent="0.25">
      <c r="A494" s="165"/>
      <c r="B494" s="166"/>
      <c r="C494" s="89"/>
      <c r="D494" s="89"/>
      <c r="E494" s="167"/>
    </row>
    <row r="495" spans="1:5" x14ac:dyDescent="0.25">
      <c r="A495" s="165"/>
      <c r="B495" s="166"/>
      <c r="C495" s="89"/>
      <c r="D495" s="89"/>
      <c r="E495" s="167"/>
    </row>
    <row r="496" spans="1:5" x14ac:dyDescent="0.25">
      <c r="A496" s="165"/>
      <c r="B496" s="166"/>
      <c r="C496" s="89"/>
      <c r="D496" s="89"/>
      <c r="E496" s="167"/>
    </row>
    <row r="497" spans="1:5" x14ac:dyDescent="0.25">
      <c r="A497" s="165"/>
      <c r="B497" s="166"/>
      <c r="C497" s="89"/>
      <c r="D497" s="89"/>
      <c r="E497" s="167"/>
    </row>
    <row r="498" spans="1:5" x14ac:dyDescent="0.25">
      <c r="A498" s="165"/>
      <c r="B498" s="166"/>
      <c r="C498" s="89"/>
      <c r="D498" s="89"/>
      <c r="E498" s="167"/>
    </row>
    <row r="499" spans="1:5" x14ac:dyDescent="0.25">
      <c r="A499" s="165"/>
      <c r="B499" s="166"/>
      <c r="C499" s="89"/>
      <c r="D499" s="89"/>
      <c r="E499" s="167"/>
    </row>
    <row r="500" spans="1:5" x14ac:dyDescent="0.25">
      <c r="A500" s="165"/>
      <c r="B500" s="166"/>
      <c r="C500" s="89"/>
      <c r="D500" s="89"/>
      <c r="E500" s="167"/>
    </row>
    <row r="501" spans="1:5" x14ac:dyDescent="0.25">
      <c r="A501" s="165"/>
      <c r="B501" s="166"/>
      <c r="C501" s="89"/>
      <c r="D501" s="89"/>
      <c r="E501" s="167"/>
    </row>
    <row r="502" spans="1:5" x14ac:dyDescent="0.25">
      <c r="A502" s="165"/>
      <c r="B502" s="166"/>
      <c r="C502" s="89"/>
      <c r="D502" s="89"/>
      <c r="E502" s="167"/>
    </row>
    <row r="503" spans="1:5" x14ac:dyDescent="0.25">
      <c r="A503" s="165"/>
      <c r="B503" s="166"/>
      <c r="C503" s="89"/>
      <c r="D503" s="89"/>
      <c r="E503" s="167"/>
    </row>
    <row r="504" spans="1:5" x14ac:dyDescent="0.25">
      <c r="A504" s="165"/>
      <c r="B504" s="166"/>
      <c r="C504" s="89"/>
      <c r="D504" s="89"/>
      <c r="E504" s="167"/>
    </row>
    <row r="505" spans="1:5" x14ac:dyDescent="0.25">
      <c r="A505" s="165"/>
      <c r="B505" s="166"/>
      <c r="C505" s="89"/>
      <c r="D505" s="89"/>
      <c r="E505" s="167"/>
    </row>
    <row r="506" spans="1:5" x14ac:dyDescent="0.25">
      <c r="A506" s="165"/>
      <c r="B506" s="166"/>
      <c r="C506" s="89"/>
      <c r="D506" s="89"/>
      <c r="E506" s="167"/>
    </row>
    <row r="507" spans="1:5" x14ac:dyDescent="0.25">
      <c r="A507" s="165"/>
      <c r="B507" s="166"/>
      <c r="C507" s="89"/>
      <c r="D507" s="89"/>
      <c r="E507" s="167"/>
    </row>
    <row r="508" spans="1:5" x14ac:dyDescent="0.25">
      <c r="A508" s="165"/>
      <c r="B508" s="166"/>
      <c r="C508" s="89"/>
      <c r="D508" s="89"/>
      <c r="E508" s="167"/>
    </row>
    <row r="509" spans="1:5" x14ac:dyDescent="0.25">
      <c r="A509" s="165"/>
      <c r="B509" s="166"/>
      <c r="C509" s="89"/>
      <c r="D509" s="89"/>
      <c r="E509" s="167"/>
    </row>
    <row r="510" spans="1:5" x14ac:dyDescent="0.25">
      <c r="A510" s="165"/>
      <c r="B510" s="166"/>
      <c r="C510" s="89"/>
      <c r="D510" s="89"/>
      <c r="E510" s="167"/>
    </row>
    <row r="511" spans="1:5" x14ac:dyDescent="0.25">
      <c r="A511" s="165"/>
      <c r="B511" s="166"/>
      <c r="C511" s="89"/>
      <c r="D511" s="89"/>
      <c r="E511" s="167"/>
    </row>
    <row r="512" spans="1:5" x14ac:dyDescent="0.25">
      <c r="A512" s="165"/>
      <c r="B512" s="166"/>
      <c r="C512" s="89"/>
      <c r="D512" s="89"/>
      <c r="E512" s="167"/>
    </row>
    <row r="513" spans="1:5" x14ac:dyDescent="0.25">
      <c r="A513" s="165"/>
      <c r="B513" s="166"/>
      <c r="C513" s="89"/>
      <c r="D513" s="89"/>
      <c r="E513" s="167"/>
    </row>
    <row r="514" spans="1:5" x14ac:dyDescent="0.25">
      <c r="A514" s="165"/>
      <c r="B514" s="166"/>
      <c r="C514" s="89"/>
      <c r="D514" s="89"/>
      <c r="E514" s="167"/>
    </row>
    <row r="515" spans="1:5" x14ac:dyDescent="0.25">
      <c r="A515" s="165"/>
      <c r="B515" s="166"/>
      <c r="C515" s="89"/>
      <c r="D515" s="89"/>
      <c r="E515" s="167"/>
    </row>
    <row r="516" spans="1:5" x14ac:dyDescent="0.25">
      <c r="A516" s="165"/>
      <c r="B516" s="166"/>
      <c r="C516" s="89"/>
      <c r="D516" s="89"/>
      <c r="E516" s="167"/>
    </row>
    <row r="517" spans="1:5" x14ac:dyDescent="0.25">
      <c r="A517" s="165"/>
      <c r="B517" s="166"/>
      <c r="C517" s="89"/>
      <c r="D517" s="89"/>
      <c r="E517" s="167"/>
    </row>
    <row r="518" spans="1:5" x14ac:dyDescent="0.25">
      <c r="A518" s="165"/>
      <c r="B518" s="166"/>
      <c r="C518" s="89"/>
      <c r="D518" s="89"/>
      <c r="E518" s="167"/>
    </row>
    <row r="519" spans="1:5" x14ac:dyDescent="0.25">
      <c r="A519" s="165"/>
      <c r="B519" s="166"/>
      <c r="C519" s="89"/>
      <c r="D519" s="89"/>
      <c r="E519" s="167"/>
    </row>
    <row r="520" spans="1:5" x14ac:dyDescent="0.25">
      <c r="A520" s="165"/>
      <c r="B520" s="166"/>
      <c r="C520" s="89"/>
      <c r="D520" s="89"/>
      <c r="E520" s="167"/>
    </row>
    <row r="521" spans="1:5" x14ac:dyDescent="0.25">
      <c r="A521" s="165"/>
      <c r="B521" s="166"/>
      <c r="C521" s="89"/>
      <c r="D521" s="89"/>
      <c r="E521" s="167"/>
    </row>
    <row r="522" spans="1:5" x14ac:dyDescent="0.25">
      <c r="A522" s="165"/>
      <c r="B522" s="166"/>
      <c r="C522" s="89"/>
      <c r="D522" s="89"/>
      <c r="E522" s="167"/>
    </row>
    <row r="523" spans="1:5" x14ac:dyDescent="0.25">
      <c r="A523" s="165"/>
      <c r="B523" s="166"/>
      <c r="C523" s="89"/>
      <c r="D523" s="89"/>
      <c r="E523" s="167"/>
    </row>
    <row r="524" spans="1:5" x14ac:dyDescent="0.25">
      <c r="A524" s="165"/>
      <c r="B524" s="166"/>
      <c r="C524" s="89"/>
      <c r="D524" s="89"/>
      <c r="E524" s="167"/>
    </row>
    <row r="525" spans="1:5" x14ac:dyDescent="0.25">
      <c r="A525" s="165"/>
      <c r="B525" s="166"/>
      <c r="C525" s="89"/>
      <c r="D525" s="89"/>
      <c r="E525" s="167"/>
    </row>
    <row r="526" spans="1:5" x14ac:dyDescent="0.25">
      <c r="A526" s="165"/>
      <c r="B526" s="166"/>
      <c r="C526" s="89"/>
      <c r="D526" s="89"/>
      <c r="E526" s="167"/>
    </row>
    <row r="527" spans="1:5" x14ac:dyDescent="0.25">
      <c r="A527" s="165"/>
      <c r="B527" s="166"/>
      <c r="C527" s="89"/>
      <c r="D527" s="89"/>
      <c r="E527" s="167"/>
    </row>
    <row r="528" spans="1:5" x14ac:dyDescent="0.25">
      <c r="A528" s="165"/>
      <c r="B528" s="166"/>
      <c r="C528" s="89"/>
      <c r="D528" s="89"/>
      <c r="E528" s="167"/>
    </row>
    <row r="529" spans="1:5" x14ac:dyDescent="0.25">
      <c r="A529" s="165"/>
      <c r="B529" s="166"/>
      <c r="C529" s="89"/>
      <c r="D529" s="89"/>
      <c r="E529" s="167"/>
    </row>
    <row r="530" spans="1:5" x14ac:dyDescent="0.25">
      <c r="A530" s="165"/>
      <c r="B530" s="166"/>
      <c r="C530" s="89"/>
      <c r="D530" s="89"/>
      <c r="E530" s="167"/>
    </row>
    <row r="531" spans="1:5" x14ac:dyDescent="0.25">
      <c r="A531" s="165"/>
      <c r="B531" s="166"/>
      <c r="C531" s="89"/>
      <c r="D531" s="89"/>
      <c r="E531" s="167"/>
    </row>
    <row r="532" spans="1:5" x14ac:dyDescent="0.25">
      <c r="A532" s="165"/>
      <c r="B532" s="166"/>
      <c r="C532" s="89"/>
      <c r="D532" s="89"/>
      <c r="E532" s="167"/>
    </row>
    <row r="533" spans="1:5" x14ac:dyDescent="0.25">
      <c r="A533" s="165"/>
      <c r="B533" s="166"/>
      <c r="C533" s="89"/>
      <c r="D533" s="89"/>
      <c r="E533" s="167"/>
    </row>
    <row r="534" spans="1:5" x14ac:dyDescent="0.25">
      <c r="A534" s="165"/>
      <c r="B534" s="166"/>
      <c r="C534" s="89"/>
      <c r="D534" s="89"/>
      <c r="E534" s="167"/>
    </row>
    <row r="535" spans="1:5" x14ac:dyDescent="0.25">
      <c r="A535" s="165"/>
      <c r="B535" s="166"/>
      <c r="C535" s="89"/>
      <c r="D535" s="89"/>
      <c r="E535" s="167"/>
    </row>
    <row r="536" spans="1:5" x14ac:dyDescent="0.25">
      <c r="A536" s="165"/>
      <c r="B536" s="166"/>
      <c r="C536" s="89"/>
      <c r="D536" s="89"/>
      <c r="E536" s="167"/>
    </row>
    <row r="537" spans="1:5" x14ac:dyDescent="0.25">
      <c r="A537" s="165"/>
      <c r="B537" s="166"/>
      <c r="C537" s="89"/>
      <c r="D537" s="89"/>
      <c r="E537" s="167"/>
    </row>
    <row r="538" spans="1:5" x14ac:dyDescent="0.25">
      <c r="A538" s="165"/>
      <c r="B538" s="166"/>
      <c r="C538" s="89"/>
      <c r="D538" s="89"/>
      <c r="E538" s="167"/>
    </row>
    <row r="539" spans="1:5" x14ac:dyDescent="0.25">
      <c r="A539" s="165"/>
      <c r="B539" s="166"/>
      <c r="C539" s="89"/>
      <c r="D539" s="89"/>
      <c r="E539" s="167"/>
    </row>
    <row r="540" spans="1:5" x14ac:dyDescent="0.25">
      <c r="A540" s="165"/>
      <c r="B540" s="166"/>
      <c r="C540" s="89"/>
      <c r="D540" s="89"/>
      <c r="E540" s="167"/>
    </row>
    <row r="541" spans="1:5" x14ac:dyDescent="0.25">
      <c r="A541" s="165"/>
      <c r="B541" s="166"/>
      <c r="C541" s="89"/>
      <c r="D541" s="89"/>
      <c r="E541" s="167"/>
    </row>
    <row r="542" spans="1:5" x14ac:dyDescent="0.25">
      <c r="A542" s="165"/>
      <c r="B542" s="166"/>
      <c r="C542" s="89"/>
      <c r="D542" s="89"/>
      <c r="E542" s="167"/>
    </row>
    <row r="543" spans="1:5" x14ac:dyDescent="0.25">
      <c r="A543" s="165"/>
      <c r="B543" s="166"/>
      <c r="C543" s="89"/>
      <c r="D543" s="89"/>
      <c r="E543" s="167"/>
    </row>
    <row r="544" spans="1:5" x14ac:dyDescent="0.25">
      <c r="A544" s="165"/>
      <c r="B544" s="166"/>
      <c r="C544" s="89"/>
      <c r="D544" s="89"/>
      <c r="E544" s="167"/>
    </row>
    <row r="545" spans="1:5" x14ac:dyDescent="0.25">
      <c r="A545" s="165"/>
      <c r="B545" s="166"/>
      <c r="C545" s="89"/>
      <c r="D545" s="89"/>
      <c r="E545" s="167"/>
    </row>
    <row r="546" spans="1:5" x14ac:dyDescent="0.25">
      <c r="A546" s="165"/>
      <c r="B546" s="166"/>
      <c r="C546" s="89"/>
      <c r="D546" s="89"/>
      <c r="E546" s="167"/>
    </row>
    <row r="547" spans="1:5" x14ac:dyDescent="0.25">
      <c r="A547" s="165"/>
      <c r="B547" s="166"/>
      <c r="C547" s="89"/>
      <c r="D547" s="89"/>
      <c r="E547" s="167"/>
    </row>
    <row r="548" spans="1:5" x14ac:dyDescent="0.25">
      <c r="A548" s="165"/>
      <c r="B548" s="166"/>
      <c r="C548" s="89"/>
      <c r="D548" s="89"/>
      <c r="E548" s="167"/>
    </row>
    <row r="549" spans="1:5" x14ac:dyDescent="0.25">
      <c r="A549" s="165"/>
      <c r="B549" s="166"/>
      <c r="C549" s="89"/>
      <c r="D549" s="89"/>
      <c r="E549" s="167"/>
    </row>
    <row r="550" spans="1:5" x14ac:dyDescent="0.25">
      <c r="A550" s="165"/>
      <c r="B550" s="166"/>
      <c r="C550" s="89"/>
      <c r="D550" s="89"/>
      <c r="E550" s="167"/>
    </row>
    <row r="551" spans="1:5" x14ac:dyDescent="0.25">
      <c r="A551" s="165"/>
      <c r="B551" s="166"/>
      <c r="C551" s="89"/>
      <c r="D551" s="89"/>
      <c r="E551" s="167"/>
    </row>
    <row r="552" spans="1:5" x14ac:dyDescent="0.25">
      <c r="A552" s="165"/>
      <c r="B552" s="166"/>
      <c r="C552" s="89"/>
      <c r="D552" s="89"/>
      <c r="E552" s="167"/>
    </row>
    <row r="553" spans="1:5" x14ac:dyDescent="0.25">
      <c r="A553" s="165"/>
      <c r="B553" s="166"/>
      <c r="C553" s="89"/>
      <c r="D553" s="89"/>
      <c r="E553" s="167"/>
    </row>
    <row r="554" spans="1:5" x14ac:dyDescent="0.25">
      <c r="A554" s="165"/>
      <c r="B554" s="166"/>
      <c r="C554" s="89"/>
      <c r="D554" s="89"/>
      <c r="E554" s="167"/>
    </row>
    <row r="555" spans="1:5" x14ac:dyDescent="0.25">
      <c r="A555" s="165"/>
      <c r="B555" s="166"/>
      <c r="C555" s="89"/>
      <c r="D555" s="89"/>
      <c r="E555" s="167"/>
    </row>
    <row r="556" spans="1:5" x14ac:dyDescent="0.25">
      <c r="A556" s="165"/>
      <c r="B556" s="166"/>
      <c r="C556" s="89"/>
      <c r="D556" s="89"/>
      <c r="E556" s="167"/>
    </row>
    <row r="557" spans="1:5" x14ac:dyDescent="0.25">
      <c r="A557" s="165"/>
      <c r="B557" s="166"/>
      <c r="C557" s="89"/>
      <c r="D557" s="89"/>
      <c r="E557" s="167"/>
    </row>
    <row r="558" spans="1:5" x14ac:dyDescent="0.25">
      <c r="A558" s="165"/>
      <c r="B558" s="166"/>
      <c r="C558" s="89"/>
      <c r="D558" s="89"/>
      <c r="E558" s="167"/>
    </row>
    <row r="559" spans="1:5" x14ac:dyDescent="0.25">
      <c r="A559" s="165"/>
      <c r="B559" s="166"/>
      <c r="C559" s="89"/>
      <c r="D559" s="89"/>
      <c r="E559" s="167"/>
    </row>
    <row r="560" spans="1:5" x14ac:dyDescent="0.25">
      <c r="A560" s="165"/>
      <c r="B560" s="166"/>
      <c r="C560" s="89"/>
      <c r="D560" s="89"/>
      <c r="E560" s="167"/>
    </row>
    <row r="561" spans="1:5" x14ac:dyDescent="0.25">
      <c r="A561" s="165"/>
      <c r="B561" s="166"/>
      <c r="C561" s="89"/>
      <c r="D561" s="89"/>
      <c r="E561" s="167"/>
    </row>
    <row r="562" spans="1:5" x14ac:dyDescent="0.25">
      <c r="A562" s="165"/>
      <c r="B562" s="166"/>
      <c r="C562" s="89"/>
      <c r="D562" s="89"/>
      <c r="E562" s="167"/>
    </row>
    <row r="563" spans="1:5" x14ac:dyDescent="0.25">
      <c r="A563" s="165"/>
      <c r="B563" s="166"/>
      <c r="C563" s="89"/>
      <c r="D563" s="89"/>
      <c r="E563" s="167"/>
    </row>
    <row r="564" spans="1:5" x14ac:dyDescent="0.25">
      <c r="A564" s="165"/>
      <c r="B564" s="166"/>
      <c r="C564" s="89"/>
      <c r="D564" s="89"/>
      <c r="E564" s="167"/>
    </row>
    <row r="565" spans="1:5" x14ac:dyDescent="0.25">
      <c r="A565" s="165"/>
      <c r="B565" s="166"/>
      <c r="C565" s="89"/>
      <c r="D565" s="89"/>
      <c r="E565" s="167"/>
    </row>
    <row r="566" spans="1:5" x14ac:dyDescent="0.25">
      <c r="A566" s="165"/>
      <c r="B566" s="166"/>
      <c r="C566" s="89"/>
      <c r="D566" s="89"/>
      <c r="E566" s="167"/>
    </row>
    <row r="567" spans="1:5" x14ac:dyDescent="0.25">
      <c r="A567" s="165"/>
      <c r="B567" s="166"/>
      <c r="C567" s="89"/>
      <c r="D567" s="89"/>
      <c r="E567" s="167"/>
    </row>
    <row r="568" spans="1:5" x14ac:dyDescent="0.25">
      <c r="A568" s="165"/>
      <c r="B568" s="166"/>
      <c r="C568" s="89"/>
      <c r="D568" s="89"/>
      <c r="E568" s="167"/>
    </row>
    <row r="569" spans="1:5" x14ac:dyDescent="0.25">
      <c r="A569" s="165"/>
      <c r="B569" s="166"/>
      <c r="C569" s="89"/>
      <c r="D569" s="89"/>
      <c r="E569" s="167"/>
    </row>
    <row r="570" spans="1:5" x14ac:dyDescent="0.25">
      <c r="A570" s="165"/>
      <c r="B570" s="166"/>
      <c r="C570" s="89"/>
      <c r="D570" s="89"/>
      <c r="E570" s="167"/>
    </row>
    <row r="571" spans="1:5" x14ac:dyDescent="0.25">
      <c r="A571" s="165"/>
      <c r="B571" s="166"/>
      <c r="C571" s="89"/>
      <c r="D571" s="89"/>
      <c r="E571" s="167"/>
    </row>
    <row r="572" spans="1:5" x14ac:dyDescent="0.25">
      <c r="A572" s="165"/>
      <c r="B572" s="166"/>
      <c r="C572" s="89"/>
      <c r="D572" s="89"/>
      <c r="E572" s="167"/>
    </row>
    <row r="573" spans="1:5" x14ac:dyDescent="0.25">
      <c r="A573" s="165"/>
      <c r="B573" s="166"/>
      <c r="C573" s="89"/>
      <c r="D573" s="89"/>
      <c r="E573" s="167"/>
    </row>
    <row r="574" spans="1:5" x14ac:dyDescent="0.25">
      <c r="A574" s="165"/>
      <c r="B574" s="166"/>
      <c r="C574" s="89"/>
      <c r="D574" s="89"/>
      <c r="E574" s="167"/>
    </row>
    <row r="575" spans="1:5" x14ac:dyDescent="0.25">
      <c r="A575" s="165"/>
      <c r="B575" s="166"/>
      <c r="C575" s="89"/>
      <c r="D575" s="89"/>
      <c r="E575" s="167"/>
    </row>
    <row r="576" spans="1:5" x14ac:dyDescent="0.25">
      <c r="A576" s="165"/>
      <c r="B576" s="166"/>
      <c r="C576" s="89"/>
      <c r="D576" s="89"/>
      <c r="E576" s="167"/>
    </row>
    <row r="577" spans="1:5" x14ac:dyDescent="0.25">
      <c r="A577" s="165"/>
      <c r="B577" s="166"/>
      <c r="C577" s="89"/>
      <c r="D577" s="89"/>
      <c r="E577" s="167"/>
    </row>
    <row r="578" spans="1:5" x14ac:dyDescent="0.25">
      <c r="A578" s="165"/>
      <c r="B578" s="166"/>
      <c r="C578" s="89"/>
      <c r="D578" s="89"/>
      <c r="E578" s="167"/>
    </row>
    <row r="579" spans="1:5" x14ac:dyDescent="0.25">
      <c r="A579" s="165"/>
      <c r="B579" s="166"/>
      <c r="C579" s="89"/>
      <c r="D579" s="89"/>
      <c r="E579" s="167"/>
    </row>
    <row r="580" spans="1:5" x14ac:dyDescent="0.25">
      <c r="A580" s="165"/>
      <c r="B580" s="166"/>
      <c r="C580" s="89"/>
      <c r="D580" s="89"/>
      <c r="E580" s="167"/>
    </row>
    <row r="581" spans="1:5" x14ac:dyDescent="0.25">
      <c r="A581" s="165"/>
      <c r="B581" s="166"/>
      <c r="C581" s="89"/>
      <c r="D581" s="89"/>
      <c r="E581" s="167"/>
    </row>
    <row r="582" spans="1:5" x14ac:dyDescent="0.25">
      <c r="A582" s="165"/>
      <c r="B582" s="166"/>
      <c r="C582" s="89"/>
      <c r="D582" s="89"/>
      <c r="E582" s="167"/>
    </row>
    <row r="583" spans="1:5" x14ac:dyDescent="0.25">
      <c r="A583" s="165"/>
      <c r="B583" s="166"/>
      <c r="C583" s="89"/>
      <c r="D583" s="89"/>
      <c r="E583" s="167"/>
    </row>
    <row r="584" spans="1:5" x14ac:dyDescent="0.25">
      <c r="A584" s="165"/>
      <c r="B584" s="166"/>
      <c r="C584" s="89"/>
      <c r="D584" s="89"/>
      <c r="E584" s="167"/>
    </row>
    <row r="585" spans="1:5" x14ac:dyDescent="0.25">
      <c r="A585" s="165"/>
      <c r="B585" s="166"/>
      <c r="C585" s="89"/>
      <c r="D585" s="89"/>
      <c r="E585" s="167"/>
    </row>
    <row r="586" spans="1:5" x14ac:dyDescent="0.25">
      <c r="A586" s="165"/>
      <c r="B586" s="166"/>
      <c r="C586" s="89"/>
      <c r="D586" s="89"/>
      <c r="E586" s="167"/>
    </row>
    <row r="587" spans="1:5" x14ac:dyDescent="0.25">
      <c r="A587" s="165"/>
      <c r="B587" s="166"/>
      <c r="C587" s="89"/>
      <c r="D587" s="89"/>
      <c r="E587" s="167"/>
    </row>
    <row r="588" spans="1:5" x14ac:dyDescent="0.25">
      <c r="A588" s="165"/>
      <c r="B588" s="166"/>
      <c r="C588" s="89"/>
      <c r="D588" s="89"/>
      <c r="E588" s="167"/>
    </row>
    <row r="589" spans="1:5" x14ac:dyDescent="0.25">
      <c r="A589" s="165"/>
      <c r="B589" s="166"/>
      <c r="C589" s="89"/>
      <c r="D589" s="89"/>
      <c r="E589" s="167"/>
    </row>
    <row r="590" spans="1:5" x14ac:dyDescent="0.25">
      <c r="A590" s="165"/>
      <c r="B590" s="166"/>
      <c r="C590" s="89"/>
      <c r="D590" s="89"/>
      <c r="E590" s="167"/>
    </row>
    <row r="591" spans="1:5" x14ac:dyDescent="0.25">
      <c r="A591" s="165"/>
      <c r="B591" s="166"/>
      <c r="C591" s="89"/>
      <c r="D591" s="89"/>
      <c r="E591" s="167"/>
    </row>
    <row r="592" spans="1:5" x14ac:dyDescent="0.25">
      <c r="A592" s="165"/>
      <c r="B592" s="166"/>
      <c r="C592" s="89"/>
      <c r="D592" s="89"/>
      <c r="E592" s="167"/>
    </row>
    <row r="593" spans="1:5" x14ac:dyDescent="0.25">
      <c r="A593" s="165"/>
      <c r="B593" s="166"/>
      <c r="C593" s="89"/>
      <c r="D593" s="89"/>
      <c r="E593" s="167"/>
    </row>
    <row r="594" spans="1:5" x14ac:dyDescent="0.25">
      <c r="A594" s="165"/>
      <c r="B594" s="166"/>
      <c r="C594" s="89"/>
      <c r="D594" s="89"/>
      <c r="E594" s="167"/>
    </row>
    <row r="595" spans="1:5" x14ac:dyDescent="0.25">
      <c r="A595" s="165"/>
      <c r="B595" s="166"/>
      <c r="C595" s="89"/>
      <c r="D595" s="89"/>
      <c r="E595" s="167"/>
    </row>
    <row r="596" spans="1:5" x14ac:dyDescent="0.25">
      <c r="A596" s="165"/>
      <c r="B596" s="166"/>
      <c r="C596" s="89"/>
      <c r="D596" s="89"/>
      <c r="E596" s="167"/>
    </row>
    <row r="597" spans="1:5" x14ac:dyDescent="0.25">
      <c r="A597" s="165"/>
      <c r="B597" s="166"/>
      <c r="C597" s="89"/>
      <c r="D597" s="89"/>
      <c r="E597" s="167"/>
    </row>
    <row r="598" spans="1:5" x14ac:dyDescent="0.25">
      <c r="A598" s="165"/>
      <c r="B598" s="166"/>
      <c r="C598" s="89"/>
      <c r="D598" s="89"/>
      <c r="E598" s="167"/>
    </row>
    <row r="599" spans="1:5" x14ac:dyDescent="0.25">
      <c r="A599" s="165"/>
      <c r="B599" s="166"/>
      <c r="C599" s="89"/>
      <c r="D599" s="89"/>
      <c r="E599" s="167"/>
    </row>
    <row r="600" spans="1:5" x14ac:dyDescent="0.25">
      <c r="A600" s="165"/>
      <c r="B600" s="166"/>
      <c r="C600" s="89"/>
      <c r="D600" s="89"/>
      <c r="E600" s="167"/>
    </row>
    <row r="601" spans="1:5" x14ac:dyDescent="0.25">
      <c r="A601" s="165"/>
      <c r="B601" s="166"/>
      <c r="C601" s="89"/>
      <c r="D601" s="89"/>
      <c r="E601" s="167"/>
    </row>
    <row r="602" spans="1:5" x14ac:dyDescent="0.25">
      <c r="A602" s="165"/>
      <c r="B602" s="166"/>
      <c r="C602" s="89"/>
      <c r="D602" s="89"/>
      <c r="E602" s="167"/>
    </row>
    <row r="603" spans="1:5" x14ac:dyDescent="0.25">
      <c r="A603" s="165"/>
      <c r="B603" s="166"/>
      <c r="C603" s="89"/>
      <c r="D603" s="89"/>
      <c r="E603" s="167"/>
    </row>
    <row r="604" spans="1:5" x14ac:dyDescent="0.25">
      <c r="A604" s="165"/>
      <c r="B604" s="166"/>
      <c r="C604" s="89"/>
      <c r="D604" s="89"/>
      <c r="E604" s="167"/>
    </row>
    <row r="605" spans="1:5" x14ac:dyDescent="0.25">
      <c r="A605" s="165"/>
      <c r="B605" s="166"/>
      <c r="C605" s="89"/>
      <c r="D605" s="89"/>
      <c r="E605" s="167"/>
    </row>
    <row r="606" spans="1:5" x14ac:dyDescent="0.25">
      <c r="A606" s="165"/>
      <c r="B606" s="166"/>
      <c r="C606" s="89"/>
      <c r="D606" s="89"/>
      <c r="E606" s="167"/>
    </row>
    <row r="607" spans="1:5" x14ac:dyDescent="0.25">
      <c r="A607" s="165"/>
      <c r="B607" s="166"/>
      <c r="C607" s="89"/>
      <c r="D607" s="89"/>
      <c r="E607" s="167"/>
    </row>
    <row r="608" spans="1:5" x14ac:dyDescent="0.25">
      <c r="A608" s="165"/>
      <c r="B608" s="166"/>
      <c r="C608" s="89"/>
      <c r="D608" s="89"/>
      <c r="E608" s="167"/>
    </row>
    <row r="609" spans="1:5" x14ac:dyDescent="0.25">
      <c r="A609" s="165"/>
      <c r="B609" s="166"/>
      <c r="C609" s="89"/>
      <c r="D609" s="89"/>
      <c r="E609" s="167"/>
    </row>
    <row r="610" spans="1:5" x14ac:dyDescent="0.25">
      <c r="A610" s="165"/>
      <c r="B610" s="166"/>
      <c r="C610" s="89"/>
      <c r="D610" s="89"/>
      <c r="E610" s="167"/>
    </row>
    <row r="611" spans="1:5" x14ac:dyDescent="0.25">
      <c r="A611" s="165"/>
      <c r="B611" s="166"/>
      <c r="C611" s="89"/>
      <c r="D611" s="89"/>
      <c r="E611" s="167"/>
    </row>
    <row r="612" spans="1:5" x14ac:dyDescent="0.25">
      <c r="A612" s="165"/>
      <c r="B612" s="166"/>
      <c r="C612" s="89"/>
      <c r="D612" s="89"/>
      <c r="E612" s="167"/>
    </row>
    <row r="613" spans="1:5" x14ac:dyDescent="0.25">
      <c r="A613" s="165"/>
      <c r="B613" s="166"/>
      <c r="C613" s="89"/>
      <c r="D613" s="89"/>
      <c r="E613" s="167"/>
    </row>
    <row r="614" spans="1:5" x14ac:dyDescent="0.25">
      <c r="A614" s="165"/>
      <c r="B614" s="166"/>
      <c r="C614" s="89"/>
      <c r="D614" s="89"/>
      <c r="E614" s="167"/>
    </row>
    <row r="615" spans="1:5" x14ac:dyDescent="0.25">
      <c r="A615" s="165"/>
      <c r="B615" s="166"/>
      <c r="C615" s="89"/>
      <c r="D615" s="89"/>
      <c r="E615" s="167"/>
    </row>
    <row r="616" spans="1:5" x14ac:dyDescent="0.25">
      <c r="A616" s="165"/>
      <c r="B616" s="166"/>
      <c r="C616" s="89"/>
      <c r="D616" s="89"/>
      <c r="E616" s="167"/>
    </row>
    <row r="617" spans="1:5" x14ac:dyDescent="0.25">
      <c r="A617" s="165"/>
      <c r="B617" s="166"/>
      <c r="C617" s="89"/>
      <c r="D617" s="89"/>
      <c r="E617" s="167"/>
    </row>
    <row r="618" spans="1:5" x14ac:dyDescent="0.25">
      <c r="A618" s="165"/>
      <c r="B618" s="166"/>
      <c r="C618" s="89"/>
      <c r="D618" s="89"/>
      <c r="E618" s="167"/>
    </row>
    <row r="619" spans="1:5" x14ac:dyDescent="0.25">
      <c r="A619" s="165"/>
      <c r="B619" s="166"/>
      <c r="C619" s="89"/>
      <c r="D619" s="89"/>
      <c r="E619" s="167"/>
    </row>
    <row r="620" spans="1:5" x14ac:dyDescent="0.25">
      <c r="A620" s="165"/>
      <c r="B620" s="166"/>
      <c r="C620" s="89"/>
      <c r="D620" s="89"/>
      <c r="E620" s="167"/>
    </row>
    <row r="621" spans="1:5" x14ac:dyDescent="0.25">
      <c r="A621" s="165"/>
      <c r="B621" s="166"/>
      <c r="C621" s="89"/>
      <c r="D621" s="89"/>
      <c r="E621" s="167"/>
    </row>
    <row r="622" spans="1:5" x14ac:dyDescent="0.25">
      <c r="A622" s="165"/>
      <c r="B622" s="166"/>
      <c r="C622" s="89"/>
      <c r="D622" s="89"/>
      <c r="E622" s="167"/>
    </row>
    <row r="623" spans="1:5" x14ac:dyDescent="0.25">
      <c r="A623" s="165"/>
      <c r="B623" s="166"/>
      <c r="C623" s="89"/>
      <c r="D623" s="89"/>
      <c r="E623" s="167"/>
    </row>
    <row r="624" spans="1:5" x14ac:dyDescent="0.25">
      <c r="A624" s="165"/>
      <c r="B624" s="166"/>
      <c r="C624" s="89"/>
      <c r="D624" s="89"/>
      <c r="E624" s="167"/>
    </row>
    <row r="625" spans="1:5" x14ac:dyDescent="0.25">
      <c r="A625" s="165"/>
      <c r="B625" s="166"/>
      <c r="C625" s="89"/>
      <c r="D625" s="89"/>
      <c r="E625" s="167"/>
    </row>
    <row r="626" spans="1:5" x14ac:dyDescent="0.25">
      <c r="A626" s="165"/>
      <c r="B626" s="166"/>
      <c r="C626" s="89"/>
      <c r="D626" s="89"/>
      <c r="E626" s="167"/>
    </row>
    <row r="627" spans="1:5" x14ac:dyDescent="0.25">
      <c r="A627" s="165"/>
      <c r="B627" s="166"/>
      <c r="C627" s="89"/>
      <c r="D627" s="89"/>
      <c r="E627" s="167"/>
    </row>
    <row r="628" spans="1:5" x14ac:dyDescent="0.25">
      <c r="A628" s="165"/>
      <c r="B628" s="166"/>
      <c r="C628" s="89"/>
      <c r="D628" s="89"/>
      <c r="E628" s="167"/>
    </row>
    <row r="629" spans="1:5" x14ac:dyDescent="0.25">
      <c r="A629" s="165"/>
      <c r="B629" s="166"/>
      <c r="C629" s="89"/>
      <c r="D629" s="89"/>
      <c r="E629" s="167"/>
    </row>
    <row r="630" spans="1:5" x14ac:dyDescent="0.25">
      <c r="A630" s="165"/>
      <c r="B630" s="166"/>
      <c r="C630" s="89"/>
      <c r="D630" s="89"/>
      <c r="E630" s="167"/>
    </row>
    <row r="631" spans="1:5" x14ac:dyDescent="0.25">
      <c r="A631" s="165"/>
      <c r="B631" s="166"/>
      <c r="C631" s="89"/>
      <c r="D631" s="89"/>
      <c r="E631" s="167"/>
    </row>
    <row r="632" spans="1:5" x14ac:dyDescent="0.25">
      <c r="A632" s="165"/>
      <c r="B632" s="166"/>
      <c r="C632" s="89"/>
      <c r="D632" s="89"/>
      <c r="E632" s="167"/>
    </row>
    <row r="633" spans="1:5" x14ac:dyDescent="0.25">
      <c r="A633" s="165"/>
      <c r="B633" s="166"/>
      <c r="C633" s="89"/>
      <c r="D633" s="89"/>
      <c r="E633" s="167"/>
    </row>
    <row r="634" spans="1:5" x14ac:dyDescent="0.25">
      <c r="A634" s="165"/>
      <c r="B634" s="166"/>
      <c r="C634" s="89"/>
      <c r="D634" s="89"/>
      <c r="E634" s="167"/>
    </row>
    <row r="635" spans="1:5" x14ac:dyDescent="0.25">
      <c r="A635" s="165"/>
      <c r="B635" s="166"/>
      <c r="C635" s="89"/>
      <c r="D635" s="89"/>
      <c r="E635" s="167"/>
    </row>
    <row r="636" spans="1:5" x14ac:dyDescent="0.25">
      <c r="A636" s="165"/>
      <c r="B636" s="166"/>
      <c r="C636" s="89"/>
      <c r="D636" s="89"/>
      <c r="E636" s="167"/>
    </row>
    <row r="637" spans="1:5" x14ac:dyDescent="0.25">
      <c r="A637" s="165"/>
      <c r="B637" s="166"/>
      <c r="C637" s="89"/>
      <c r="D637" s="89"/>
      <c r="E637" s="167"/>
    </row>
    <row r="638" spans="1:5" x14ac:dyDescent="0.25">
      <c r="A638" s="165"/>
      <c r="B638" s="166"/>
      <c r="C638" s="89"/>
      <c r="D638" s="89"/>
      <c r="E638" s="167"/>
    </row>
    <row r="639" spans="1:5" x14ac:dyDescent="0.25">
      <c r="A639" s="165"/>
      <c r="B639" s="166"/>
      <c r="C639" s="89"/>
      <c r="D639" s="89"/>
      <c r="E639" s="167"/>
    </row>
    <row r="640" spans="1:5" x14ac:dyDescent="0.25">
      <c r="A640" s="165"/>
      <c r="B640" s="166"/>
      <c r="C640" s="89"/>
      <c r="D640" s="89"/>
      <c r="E640" s="167"/>
    </row>
    <row r="641" spans="1:5" x14ac:dyDescent="0.25">
      <c r="A641" s="165"/>
      <c r="B641" s="166"/>
      <c r="C641" s="89"/>
      <c r="D641" s="89"/>
      <c r="E641" s="167"/>
    </row>
    <row r="642" spans="1:5" x14ac:dyDescent="0.25">
      <c r="A642" s="165"/>
      <c r="B642" s="166"/>
      <c r="C642" s="89"/>
      <c r="D642" s="89"/>
      <c r="E642" s="167"/>
    </row>
    <row r="643" spans="1:5" x14ac:dyDescent="0.25">
      <c r="A643" s="165"/>
      <c r="B643" s="166"/>
      <c r="C643" s="89"/>
      <c r="D643" s="89"/>
      <c r="E643" s="167"/>
    </row>
    <row r="644" spans="1:5" x14ac:dyDescent="0.25">
      <c r="A644" s="165"/>
      <c r="B644" s="166"/>
      <c r="C644" s="89"/>
      <c r="D644" s="89"/>
      <c r="E644" s="167"/>
    </row>
    <row r="645" spans="1:5" x14ac:dyDescent="0.25">
      <c r="A645" s="165"/>
      <c r="B645" s="166"/>
      <c r="C645" s="89"/>
      <c r="D645" s="89"/>
      <c r="E645" s="167"/>
    </row>
    <row r="646" spans="1:5" x14ac:dyDescent="0.25">
      <c r="A646" s="165"/>
      <c r="B646" s="166"/>
      <c r="C646" s="89"/>
      <c r="D646" s="89"/>
      <c r="E646" s="167"/>
    </row>
    <row r="647" spans="1:5" x14ac:dyDescent="0.25">
      <c r="A647" s="165"/>
      <c r="B647" s="166"/>
      <c r="C647" s="89"/>
      <c r="D647" s="89"/>
      <c r="E647" s="167"/>
    </row>
    <row r="648" spans="1:5" x14ac:dyDescent="0.25">
      <c r="A648" s="165"/>
      <c r="B648" s="166"/>
      <c r="C648" s="89"/>
      <c r="D648" s="89"/>
      <c r="E648" s="167"/>
    </row>
    <row r="649" spans="1:5" x14ac:dyDescent="0.25">
      <c r="A649" s="165"/>
      <c r="B649" s="166"/>
      <c r="C649" s="89"/>
      <c r="D649" s="89"/>
      <c r="E649" s="167"/>
    </row>
    <row r="650" spans="1:5" x14ac:dyDescent="0.25">
      <c r="A650" s="165"/>
      <c r="B650" s="166"/>
      <c r="C650" s="89"/>
      <c r="D650" s="89"/>
      <c r="E650" s="167"/>
    </row>
    <row r="651" spans="1:5" x14ac:dyDescent="0.25">
      <c r="A651" s="165"/>
      <c r="B651" s="166"/>
      <c r="C651" s="89"/>
      <c r="D651" s="89"/>
      <c r="E651" s="167"/>
    </row>
    <row r="652" spans="1:5" x14ac:dyDescent="0.25">
      <c r="A652" s="165"/>
      <c r="B652" s="166"/>
      <c r="C652" s="89"/>
      <c r="D652" s="89"/>
      <c r="E652" s="167"/>
    </row>
    <row r="653" spans="1:5" x14ac:dyDescent="0.25">
      <c r="A653" s="165"/>
      <c r="B653" s="166"/>
      <c r="C653" s="89"/>
      <c r="D653" s="89"/>
      <c r="E653" s="167"/>
    </row>
    <row r="654" spans="1:5" x14ac:dyDescent="0.25">
      <c r="A654" s="165"/>
      <c r="B654" s="166"/>
      <c r="C654" s="89"/>
      <c r="D654" s="89"/>
      <c r="E654" s="167"/>
    </row>
    <row r="655" spans="1:5" x14ac:dyDescent="0.25">
      <c r="A655" s="165"/>
      <c r="B655" s="166"/>
      <c r="C655" s="89"/>
      <c r="D655" s="89"/>
      <c r="E655" s="167"/>
    </row>
    <row r="656" spans="1:5" x14ac:dyDescent="0.25">
      <c r="A656" s="165"/>
      <c r="B656" s="166"/>
      <c r="C656" s="89"/>
      <c r="D656" s="89"/>
      <c r="E656" s="167"/>
    </row>
    <row r="657" spans="1:5" x14ac:dyDescent="0.25">
      <c r="A657" s="165"/>
      <c r="B657" s="166"/>
      <c r="C657" s="89"/>
      <c r="D657" s="89"/>
      <c r="E657" s="167"/>
    </row>
    <row r="658" spans="1:5" x14ac:dyDescent="0.25">
      <c r="A658" s="165"/>
      <c r="B658" s="166"/>
      <c r="C658" s="89"/>
      <c r="D658" s="89"/>
      <c r="E658" s="167"/>
    </row>
    <row r="659" spans="1:5" x14ac:dyDescent="0.25">
      <c r="A659" s="165"/>
      <c r="B659" s="166"/>
      <c r="C659" s="89"/>
      <c r="D659" s="89"/>
      <c r="E659" s="167"/>
    </row>
    <row r="660" spans="1:5" x14ac:dyDescent="0.25">
      <c r="A660" s="165"/>
      <c r="B660" s="166"/>
      <c r="C660" s="89"/>
      <c r="D660" s="89"/>
      <c r="E660" s="167"/>
    </row>
    <row r="661" spans="1:5" x14ac:dyDescent="0.25">
      <c r="A661" s="165"/>
      <c r="B661" s="166"/>
      <c r="C661" s="89"/>
      <c r="D661" s="89"/>
      <c r="E661" s="167"/>
    </row>
    <row r="662" spans="1:5" x14ac:dyDescent="0.25">
      <c r="A662" s="165"/>
      <c r="B662" s="166"/>
      <c r="C662" s="89"/>
      <c r="D662" s="89"/>
      <c r="E662" s="167"/>
    </row>
    <row r="663" spans="1:5" x14ac:dyDescent="0.25">
      <c r="A663" s="165"/>
      <c r="B663" s="166"/>
      <c r="C663" s="89"/>
      <c r="D663" s="89"/>
      <c r="E663" s="167"/>
    </row>
    <row r="664" spans="1:5" x14ac:dyDescent="0.25">
      <c r="A664" s="165"/>
      <c r="B664" s="166"/>
      <c r="C664" s="89"/>
      <c r="D664" s="89"/>
      <c r="E664" s="167"/>
    </row>
    <row r="665" spans="1:5" x14ac:dyDescent="0.25">
      <c r="A665" s="165"/>
      <c r="B665" s="166"/>
      <c r="C665" s="89"/>
      <c r="D665" s="89"/>
      <c r="E665" s="167"/>
    </row>
    <row r="666" spans="1:5" x14ac:dyDescent="0.25">
      <c r="A666" s="165"/>
      <c r="B666" s="166"/>
      <c r="C666" s="89"/>
      <c r="D666" s="89"/>
      <c r="E666" s="167"/>
    </row>
    <row r="667" spans="1:5" x14ac:dyDescent="0.25">
      <c r="A667" s="165"/>
      <c r="B667" s="166"/>
      <c r="C667" s="89"/>
      <c r="D667" s="89"/>
      <c r="E667" s="167"/>
    </row>
    <row r="668" spans="1:5" x14ac:dyDescent="0.25">
      <c r="A668" s="165"/>
      <c r="B668" s="166"/>
      <c r="C668" s="89"/>
      <c r="D668" s="89"/>
      <c r="E668" s="167"/>
    </row>
    <row r="669" spans="1:5" x14ac:dyDescent="0.25">
      <c r="A669" s="165"/>
      <c r="B669" s="166"/>
      <c r="C669" s="89"/>
      <c r="D669" s="89"/>
      <c r="E669" s="167"/>
    </row>
    <row r="670" spans="1:5" x14ac:dyDescent="0.25">
      <c r="A670" s="165"/>
      <c r="B670" s="166"/>
      <c r="C670" s="89"/>
      <c r="D670" s="89"/>
      <c r="E670" s="167"/>
    </row>
    <row r="671" spans="1:5" x14ac:dyDescent="0.25">
      <c r="A671" s="165"/>
      <c r="B671" s="166"/>
      <c r="C671" s="89"/>
      <c r="D671" s="89"/>
      <c r="E671" s="167"/>
    </row>
    <row r="672" spans="1:5" x14ac:dyDescent="0.25">
      <c r="A672" s="165"/>
      <c r="B672" s="166"/>
      <c r="C672" s="89"/>
      <c r="D672" s="89"/>
      <c r="E672" s="167"/>
    </row>
    <row r="673" spans="1:5" x14ac:dyDescent="0.25">
      <c r="A673" s="165"/>
      <c r="B673" s="166"/>
      <c r="C673" s="89"/>
      <c r="D673" s="89"/>
      <c r="E673" s="167"/>
    </row>
    <row r="674" spans="1:5" x14ac:dyDescent="0.25">
      <c r="A674" s="165"/>
      <c r="B674" s="166"/>
      <c r="C674" s="89"/>
      <c r="D674" s="89"/>
      <c r="E674" s="167"/>
    </row>
    <row r="675" spans="1:5" x14ac:dyDescent="0.25">
      <c r="A675" s="165"/>
      <c r="B675" s="166"/>
      <c r="C675" s="89"/>
      <c r="D675" s="89"/>
      <c r="E675" s="167"/>
    </row>
    <row r="676" spans="1:5" x14ac:dyDescent="0.25">
      <c r="A676" s="165"/>
      <c r="B676" s="166"/>
      <c r="C676" s="89"/>
      <c r="D676" s="89"/>
      <c r="E676" s="167"/>
    </row>
    <row r="677" spans="1:5" x14ac:dyDescent="0.25">
      <c r="A677" s="165"/>
      <c r="B677" s="166"/>
      <c r="C677" s="89"/>
      <c r="D677" s="89"/>
      <c r="E677" s="167"/>
    </row>
    <row r="678" spans="1:5" x14ac:dyDescent="0.25">
      <c r="A678" s="165"/>
      <c r="B678" s="166"/>
      <c r="C678" s="89"/>
      <c r="D678" s="89"/>
      <c r="E678" s="167"/>
    </row>
    <row r="679" spans="1:5" x14ac:dyDescent="0.25">
      <c r="A679" s="165"/>
      <c r="B679" s="166"/>
      <c r="C679" s="89"/>
      <c r="D679" s="89"/>
      <c r="E679" s="167"/>
    </row>
    <row r="680" spans="1:5" x14ac:dyDescent="0.25">
      <c r="A680" s="165"/>
      <c r="B680" s="166"/>
      <c r="C680" s="89"/>
      <c r="D680" s="89"/>
      <c r="E680" s="167"/>
    </row>
    <row r="681" spans="1:5" x14ac:dyDescent="0.25">
      <c r="A681" s="165"/>
      <c r="B681" s="166"/>
      <c r="C681" s="89"/>
      <c r="D681" s="89"/>
      <c r="E681" s="167"/>
    </row>
    <row r="682" spans="1:5" x14ac:dyDescent="0.25">
      <c r="A682" s="165"/>
      <c r="B682" s="166"/>
      <c r="C682" s="89"/>
      <c r="D682" s="89"/>
      <c r="E682" s="167"/>
    </row>
    <row r="683" spans="1:5" x14ac:dyDescent="0.25">
      <c r="A683" s="165"/>
      <c r="B683" s="166"/>
      <c r="C683" s="89"/>
      <c r="D683" s="89"/>
      <c r="E683" s="167"/>
    </row>
    <row r="684" spans="1:5" x14ac:dyDescent="0.25">
      <c r="A684" s="165"/>
      <c r="B684" s="166"/>
      <c r="C684" s="89"/>
      <c r="D684" s="89"/>
      <c r="E684" s="167"/>
    </row>
    <row r="685" spans="1:5" x14ac:dyDescent="0.25">
      <c r="A685" s="165"/>
      <c r="B685" s="166"/>
      <c r="C685" s="89"/>
      <c r="D685" s="89"/>
      <c r="E685" s="167"/>
    </row>
    <row r="686" spans="1:5" x14ac:dyDescent="0.25">
      <c r="A686" s="165"/>
      <c r="B686" s="166"/>
      <c r="C686" s="89"/>
      <c r="D686" s="89"/>
      <c r="E686" s="167"/>
    </row>
    <row r="687" spans="1:5" x14ac:dyDescent="0.25">
      <c r="A687" s="165"/>
      <c r="B687" s="166"/>
      <c r="C687" s="89"/>
      <c r="D687" s="89"/>
      <c r="E687" s="167"/>
    </row>
    <row r="688" spans="1:5" x14ac:dyDescent="0.25">
      <c r="A688" s="165"/>
      <c r="B688" s="166"/>
      <c r="C688" s="89"/>
      <c r="D688" s="89"/>
      <c r="E688" s="167"/>
    </row>
    <row r="689" spans="1:5" x14ac:dyDescent="0.25">
      <c r="A689" s="165"/>
      <c r="B689" s="166"/>
      <c r="C689" s="89"/>
      <c r="D689" s="89"/>
      <c r="E689" s="167"/>
    </row>
    <row r="690" spans="1:5" x14ac:dyDescent="0.25">
      <c r="A690" s="165"/>
      <c r="B690" s="166"/>
      <c r="C690" s="89"/>
      <c r="D690" s="89"/>
      <c r="E690" s="167"/>
    </row>
    <row r="691" spans="1:5" x14ac:dyDescent="0.25">
      <c r="A691" s="165"/>
      <c r="B691" s="166"/>
      <c r="C691" s="89"/>
      <c r="D691" s="89"/>
      <c r="E691" s="167"/>
    </row>
    <row r="692" spans="1:5" x14ac:dyDescent="0.25">
      <c r="A692" s="165"/>
      <c r="B692" s="166"/>
      <c r="C692" s="89"/>
      <c r="D692" s="89"/>
      <c r="E692" s="167"/>
    </row>
    <row r="693" spans="1:5" x14ac:dyDescent="0.25">
      <c r="A693" s="165"/>
      <c r="B693" s="166"/>
      <c r="C693" s="89"/>
      <c r="D693" s="89"/>
      <c r="E693" s="167"/>
    </row>
    <row r="694" spans="1:5" x14ac:dyDescent="0.25">
      <c r="A694" s="165"/>
      <c r="B694" s="166"/>
      <c r="C694" s="89"/>
      <c r="D694" s="89"/>
      <c r="E694" s="167"/>
    </row>
    <row r="695" spans="1:5" x14ac:dyDescent="0.25">
      <c r="A695" s="165"/>
      <c r="B695" s="166"/>
      <c r="C695" s="89"/>
      <c r="D695" s="89"/>
      <c r="E695" s="167"/>
    </row>
    <row r="696" spans="1:5" x14ac:dyDescent="0.25">
      <c r="A696" s="165"/>
      <c r="B696" s="166"/>
      <c r="C696" s="89"/>
      <c r="D696" s="89"/>
      <c r="E696" s="167"/>
    </row>
    <row r="697" spans="1:5" x14ac:dyDescent="0.25">
      <c r="A697" s="165"/>
      <c r="B697" s="166"/>
      <c r="C697" s="89"/>
      <c r="D697" s="89"/>
      <c r="E697" s="167"/>
    </row>
    <row r="698" spans="1:5" x14ac:dyDescent="0.25">
      <c r="A698" s="165"/>
      <c r="B698" s="166"/>
      <c r="C698" s="89"/>
      <c r="D698" s="89"/>
      <c r="E698" s="167"/>
    </row>
    <row r="699" spans="1:5" x14ac:dyDescent="0.25">
      <c r="A699" s="165"/>
      <c r="B699" s="166"/>
      <c r="C699" s="89"/>
      <c r="D699" s="89"/>
      <c r="E699" s="167"/>
    </row>
    <row r="700" spans="1:5" x14ac:dyDescent="0.25">
      <c r="A700" s="165"/>
      <c r="B700" s="166"/>
      <c r="C700" s="89"/>
      <c r="D700" s="89"/>
      <c r="E700" s="167"/>
    </row>
    <row r="701" spans="1:5" x14ac:dyDescent="0.25">
      <c r="A701" s="165"/>
      <c r="B701" s="166"/>
      <c r="C701" s="89"/>
      <c r="D701" s="89"/>
      <c r="E701" s="167"/>
    </row>
    <row r="702" spans="1:5" x14ac:dyDescent="0.25">
      <c r="A702" s="165"/>
      <c r="B702" s="166"/>
      <c r="C702" s="89"/>
      <c r="D702" s="89"/>
      <c r="E702" s="167"/>
    </row>
    <row r="703" spans="1:5" x14ac:dyDescent="0.25">
      <c r="A703" s="165"/>
      <c r="B703" s="166"/>
      <c r="C703" s="89"/>
      <c r="D703" s="89"/>
      <c r="E703" s="167"/>
    </row>
    <row r="704" spans="1:5" x14ac:dyDescent="0.25">
      <c r="A704" s="165"/>
      <c r="B704" s="166"/>
      <c r="C704" s="89"/>
      <c r="D704" s="89"/>
      <c r="E704" s="167"/>
    </row>
    <row r="705" spans="1:5" x14ac:dyDescent="0.25">
      <c r="A705" s="165"/>
      <c r="B705" s="166"/>
      <c r="C705" s="89"/>
      <c r="D705" s="89"/>
      <c r="E705" s="167"/>
    </row>
    <row r="706" spans="1:5" x14ac:dyDescent="0.25">
      <c r="A706" s="165"/>
      <c r="B706" s="166"/>
      <c r="C706" s="89"/>
      <c r="D706" s="89"/>
      <c r="E706" s="167"/>
    </row>
    <row r="707" spans="1:5" x14ac:dyDescent="0.25">
      <c r="A707" s="165"/>
      <c r="B707" s="166"/>
      <c r="C707" s="89"/>
      <c r="D707" s="89"/>
      <c r="E707" s="167"/>
    </row>
    <row r="708" spans="1:5" x14ac:dyDescent="0.25">
      <c r="A708" s="165"/>
      <c r="B708" s="166"/>
      <c r="C708" s="89"/>
      <c r="D708" s="89"/>
      <c r="E708" s="167"/>
    </row>
    <row r="709" spans="1:5" x14ac:dyDescent="0.25">
      <c r="A709" s="165"/>
      <c r="B709" s="166"/>
      <c r="C709" s="89"/>
      <c r="D709" s="89"/>
      <c r="E709" s="167"/>
    </row>
    <row r="710" spans="1:5" x14ac:dyDescent="0.25">
      <c r="A710" s="165"/>
      <c r="B710" s="166"/>
      <c r="C710" s="89"/>
      <c r="D710" s="89"/>
      <c r="E710" s="167"/>
    </row>
    <row r="711" spans="1:5" x14ac:dyDescent="0.25">
      <c r="A711" s="165"/>
      <c r="B711" s="166"/>
      <c r="C711" s="89"/>
      <c r="D711" s="89"/>
      <c r="E711" s="167"/>
    </row>
    <row r="712" spans="1:5" x14ac:dyDescent="0.25">
      <c r="A712" s="165"/>
      <c r="B712" s="166"/>
      <c r="C712" s="89"/>
      <c r="D712" s="89"/>
      <c r="E712" s="167"/>
    </row>
    <row r="713" spans="1:5" x14ac:dyDescent="0.25">
      <c r="A713" s="165"/>
      <c r="B713" s="166"/>
      <c r="C713" s="89"/>
      <c r="D713" s="89"/>
      <c r="E713" s="167"/>
    </row>
    <row r="714" spans="1:5" x14ac:dyDescent="0.25">
      <c r="A714" s="165"/>
      <c r="B714" s="166"/>
      <c r="C714" s="89"/>
      <c r="D714" s="89"/>
      <c r="E714" s="167"/>
    </row>
    <row r="715" spans="1:5" x14ac:dyDescent="0.25">
      <c r="A715" s="165"/>
      <c r="B715" s="166"/>
      <c r="C715" s="89"/>
      <c r="D715" s="89"/>
      <c r="E715" s="167"/>
    </row>
    <row r="716" spans="1:5" x14ac:dyDescent="0.25">
      <c r="A716" s="165"/>
      <c r="B716" s="166"/>
      <c r="C716" s="89"/>
      <c r="D716" s="89"/>
      <c r="E716" s="167"/>
    </row>
    <row r="717" spans="1:5" x14ac:dyDescent="0.25">
      <c r="A717" s="165"/>
      <c r="B717" s="166"/>
      <c r="C717" s="89"/>
      <c r="D717" s="89"/>
      <c r="E717" s="167"/>
    </row>
    <row r="718" spans="1:5" x14ac:dyDescent="0.25">
      <c r="A718" s="165"/>
      <c r="B718" s="166"/>
      <c r="C718" s="89"/>
      <c r="D718" s="89"/>
      <c r="E718" s="167"/>
    </row>
    <row r="719" spans="1:5" x14ac:dyDescent="0.25">
      <c r="A719" s="165"/>
      <c r="B719" s="166"/>
      <c r="C719" s="89"/>
      <c r="D719" s="89"/>
      <c r="E719" s="167"/>
    </row>
    <row r="720" spans="1:5" x14ac:dyDescent="0.25">
      <c r="A720" s="165"/>
      <c r="B720" s="166"/>
      <c r="C720" s="89"/>
      <c r="D720" s="89"/>
      <c r="E720" s="167"/>
    </row>
    <row r="721" spans="1:5" x14ac:dyDescent="0.25">
      <c r="A721" s="165"/>
      <c r="B721" s="166"/>
      <c r="C721" s="89"/>
      <c r="D721" s="89"/>
      <c r="E721" s="167"/>
    </row>
    <row r="722" spans="1:5" x14ac:dyDescent="0.25">
      <c r="A722" s="165"/>
      <c r="B722" s="166"/>
      <c r="C722" s="89"/>
      <c r="D722" s="89"/>
      <c r="E722" s="167"/>
    </row>
    <row r="723" spans="1:5" x14ac:dyDescent="0.25">
      <c r="A723" s="165"/>
      <c r="B723" s="166"/>
      <c r="C723" s="89"/>
      <c r="D723" s="89"/>
      <c r="E723" s="167"/>
    </row>
    <row r="724" spans="1:5" x14ac:dyDescent="0.25">
      <c r="A724" s="165"/>
      <c r="B724" s="166"/>
      <c r="C724" s="89"/>
      <c r="D724" s="89"/>
      <c r="E724" s="167"/>
    </row>
    <row r="725" spans="1:5" x14ac:dyDescent="0.25">
      <c r="A725" s="165"/>
      <c r="B725" s="166"/>
      <c r="C725" s="89"/>
      <c r="D725" s="89"/>
      <c r="E725" s="167"/>
    </row>
    <row r="726" spans="1:5" x14ac:dyDescent="0.25">
      <c r="A726" s="165"/>
      <c r="B726" s="166"/>
      <c r="C726" s="89"/>
      <c r="D726" s="89"/>
      <c r="E726" s="167"/>
    </row>
    <row r="727" spans="1:5" x14ac:dyDescent="0.25">
      <c r="A727" s="165"/>
      <c r="B727" s="166"/>
      <c r="C727" s="89"/>
      <c r="D727" s="89"/>
      <c r="E727" s="167"/>
    </row>
    <row r="728" spans="1:5" x14ac:dyDescent="0.25">
      <c r="A728" s="165"/>
      <c r="B728" s="166"/>
      <c r="C728" s="89"/>
      <c r="D728" s="89"/>
      <c r="E728" s="167"/>
    </row>
    <row r="729" spans="1:5" x14ac:dyDescent="0.25">
      <c r="A729" s="165"/>
      <c r="B729" s="166"/>
      <c r="C729" s="89"/>
      <c r="D729" s="89"/>
      <c r="E729" s="167"/>
    </row>
    <row r="730" spans="1:5" x14ac:dyDescent="0.25">
      <c r="A730" s="165"/>
      <c r="B730" s="166"/>
      <c r="C730" s="89"/>
      <c r="D730" s="89"/>
      <c r="E730" s="167"/>
    </row>
    <row r="731" spans="1:5" x14ac:dyDescent="0.25">
      <c r="A731" s="165"/>
      <c r="B731" s="166"/>
      <c r="C731" s="89"/>
      <c r="D731" s="89"/>
      <c r="E731" s="167"/>
    </row>
    <row r="732" spans="1:5" x14ac:dyDescent="0.25">
      <c r="A732" s="165"/>
      <c r="B732" s="166"/>
      <c r="C732" s="89"/>
      <c r="D732" s="89"/>
      <c r="E732" s="167"/>
    </row>
    <row r="733" spans="1:5" x14ac:dyDescent="0.25">
      <c r="A733" s="165"/>
      <c r="B733" s="166"/>
      <c r="C733" s="89"/>
      <c r="D733" s="89"/>
      <c r="E733" s="167"/>
    </row>
    <row r="734" spans="1:5" x14ac:dyDescent="0.25">
      <c r="A734" s="165"/>
      <c r="B734" s="166"/>
      <c r="C734" s="89"/>
      <c r="D734" s="89"/>
      <c r="E734" s="167"/>
    </row>
    <row r="735" spans="1:5" x14ac:dyDescent="0.25">
      <c r="A735" s="165"/>
      <c r="B735" s="166"/>
      <c r="C735" s="89"/>
      <c r="D735" s="89"/>
      <c r="E735" s="167"/>
    </row>
    <row r="736" spans="1:5" x14ac:dyDescent="0.25">
      <c r="A736" s="165"/>
      <c r="B736" s="166"/>
      <c r="C736" s="89"/>
      <c r="D736" s="89"/>
      <c r="E736" s="167"/>
    </row>
    <row r="737" spans="1:5" x14ac:dyDescent="0.25">
      <c r="A737" s="165"/>
      <c r="B737" s="166"/>
      <c r="C737" s="89"/>
      <c r="D737" s="89"/>
      <c r="E737" s="167"/>
    </row>
    <row r="738" spans="1:5" x14ac:dyDescent="0.25">
      <c r="A738" s="165"/>
      <c r="B738" s="166"/>
      <c r="C738" s="89"/>
      <c r="D738" s="89"/>
      <c r="E738" s="167"/>
    </row>
    <row r="739" spans="1:5" x14ac:dyDescent="0.25">
      <c r="A739" s="165"/>
      <c r="B739" s="166"/>
      <c r="C739" s="89"/>
      <c r="D739" s="89"/>
      <c r="E739" s="167"/>
    </row>
    <row r="740" spans="1:5" x14ac:dyDescent="0.25">
      <c r="A740" s="165"/>
      <c r="B740" s="166"/>
      <c r="C740" s="89"/>
      <c r="D740" s="89"/>
      <c r="E740" s="167"/>
    </row>
    <row r="741" spans="1:5" x14ac:dyDescent="0.25">
      <c r="A741" s="165"/>
      <c r="B741" s="166"/>
      <c r="C741" s="89"/>
      <c r="D741" s="89"/>
      <c r="E741" s="167"/>
    </row>
    <row r="742" spans="1:5" x14ac:dyDescent="0.25">
      <c r="A742" s="165"/>
      <c r="B742" s="166"/>
      <c r="C742" s="89"/>
      <c r="D742" s="89"/>
      <c r="E742" s="167"/>
    </row>
    <row r="743" spans="1:5" x14ac:dyDescent="0.25">
      <c r="A743" s="165"/>
      <c r="B743" s="166"/>
      <c r="C743" s="89"/>
      <c r="D743" s="89"/>
      <c r="E743" s="167"/>
    </row>
    <row r="744" spans="1:5" x14ac:dyDescent="0.25">
      <c r="A744" s="165"/>
      <c r="B744" s="166"/>
      <c r="C744" s="89"/>
      <c r="D744" s="89"/>
      <c r="E744" s="167"/>
    </row>
    <row r="745" spans="1:5" x14ac:dyDescent="0.25">
      <c r="A745" s="165"/>
      <c r="B745" s="166"/>
      <c r="C745" s="89"/>
      <c r="D745" s="89"/>
      <c r="E745" s="167"/>
    </row>
    <row r="746" spans="1:5" x14ac:dyDescent="0.25">
      <c r="A746" s="165"/>
      <c r="B746" s="166"/>
      <c r="C746" s="89"/>
      <c r="D746" s="89"/>
      <c r="E746" s="167"/>
    </row>
    <row r="747" spans="1:5" x14ac:dyDescent="0.25">
      <c r="A747" s="165"/>
      <c r="B747" s="166"/>
      <c r="C747" s="89"/>
      <c r="D747" s="89"/>
      <c r="E747" s="167"/>
    </row>
    <row r="748" spans="1:5" x14ac:dyDescent="0.25">
      <c r="A748" s="165"/>
      <c r="B748" s="166"/>
      <c r="C748" s="89"/>
      <c r="D748" s="89"/>
      <c r="E748" s="167"/>
    </row>
    <row r="749" spans="1:5" x14ac:dyDescent="0.25">
      <c r="A749" s="165"/>
      <c r="B749" s="166"/>
      <c r="C749" s="89"/>
      <c r="D749" s="89"/>
      <c r="E749" s="167"/>
    </row>
    <row r="750" spans="1:5" x14ac:dyDescent="0.25">
      <c r="A750" s="165"/>
      <c r="B750" s="166"/>
      <c r="C750" s="89"/>
      <c r="D750" s="89"/>
      <c r="E750" s="167"/>
    </row>
    <row r="751" spans="1:5" x14ac:dyDescent="0.25">
      <c r="A751" s="165"/>
      <c r="B751" s="166"/>
      <c r="C751" s="89"/>
      <c r="D751" s="89"/>
      <c r="E751" s="167"/>
    </row>
    <row r="752" spans="1:5" x14ac:dyDescent="0.25">
      <c r="A752" s="165"/>
      <c r="B752" s="166"/>
      <c r="C752" s="89"/>
      <c r="D752" s="89"/>
      <c r="E752" s="167"/>
    </row>
    <row r="753" spans="1:5" x14ac:dyDescent="0.25">
      <c r="A753" s="165"/>
      <c r="B753" s="166"/>
      <c r="C753" s="89"/>
      <c r="D753" s="89"/>
      <c r="E753" s="167"/>
    </row>
    <row r="754" spans="1:5" x14ac:dyDescent="0.25">
      <c r="A754" s="165"/>
      <c r="B754" s="166"/>
      <c r="C754" s="89"/>
      <c r="D754" s="89"/>
      <c r="E754" s="167"/>
    </row>
    <row r="755" spans="1:5" x14ac:dyDescent="0.25">
      <c r="A755" s="165"/>
      <c r="B755" s="166"/>
      <c r="C755" s="89"/>
      <c r="D755" s="89"/>
      <c r="E755" s="167"/>
    </row>
    <row r="756" spans="1:5" x14ac:dyDescent="0.25">
      <c r="A756" s="165"/>
      <c r="B756" s="166"/>
      <c r="C756" s="89"/>
      <c r="D756" s="89"/>
      <c r="E756" s="167"/>
    </row>
    <row r="757" spans="1:5" x14ac:dyDescent="0.25">
      <c r="A757" s="165"/>
      <c r="B757" s="166"/>
      <c r="C757" s="89"/>
      <c r="D757" s="89"/>
      <c r="E757" s="167"/>
    </row>
    <row r="758" spans="1:5" x14ac:dyDescent="0.25">
      <c r="A758" s="165"/>
      <c r="B758" s="166"/>
      <c r="C758" s="89"/>
      <c r="D758" s="89"/>
      <c r="E758" s="167"/>
    </row>
    <row r="759" spans="1:5" x14ac:dyDescent="0.25">
      <c r="A759" s="165"/>
      <c r="B759" s="166"/>
      <c r="C759" s="89"/>
      <c r="D759" s="89"/>
      <c r="E759" s="167"/>
    </row>
    <row r="760" spans="1:5" x14ac:dyDescent="0.25">
      <c r="A760" s="165"/>
      <c r="B760" s="166"/>
      <c r="C760" s="89"/>
      <c r="D760" s="89"/>
      <c r="E760" s="167"/>
    </row>
    <row r="761" spans="1:5" x14ac:dyDescent="0.25">
      <c r="A761" s="165"/>
      <c r="B761" s="166"/>
      <c r="C761" s="89"/>
      <c r="D761" s="89"/>
      <c r="E761" s="167"/>
    </row>
    <row r="762" spans="1:5" x14ac:dyDescent="0.25">
      <c r="A762" s="165"/>
      <c r="B762" s="166"/>
      <c r="C762" s="89"/>
      <c r="D762" s="89"/>
      <c r="E762" s="167"/>
    </row>
    <row r="763" spans="1:5" x14ac:dyDescent="0.25">
      <c r="A763" s="165"/>
      <c r="B763" s="166"/>
      <c r="C763" s="89"/>
      <c r="D763" s="89"/>
      <c r="E763" s="167"/>
    </row>
    <row r="764" spans="1:5" x14ac:dyDescent="0.25">
      <c r="A764" s="165"/>
      <c r="B764" s="166"/>
      <c r="C764" s="89"/>
      <c r="D764" s="89"/>
      <c r="E764" s="167"/>
    </row>
    <row r="765" spans="1:5" x14ac:dyDescent="0.25">
      <c r="A765" s="165"/>
      <c r="B765" s="166"/>
      <c r="C765" s="89"/>
      <c r="D765" s="89"/>
      <c r="E765" s="167"/>
    </row>
    <row r="766" spans="1:5" x14ac:dyDescent="0.25">
      <c r="A766" s="165"/>
      <c r="B766" s="166"/>
      <c r="C766" s="89"/>
      <c r="D766" s="89"/>
      <c r="E766" s="167"/>
    </row>
    <row r="767" spans="1:5" x14ac:dyDescent="0.25">
      <c r="A767" s="165"/>
      <c r="B767" s="166"/>
      <c r="C767" s="89"/>
      <c r="D767" s="89"/>
      <c r="E767" s="167"/>
    </row>
    <row r="768" spans="1:5" x14ac:dyDescent="0.25">
      <c r="A768" s="165"/>
      <c r="B768" s="166"/>
      <c r="C768" s="89"/>
      <c r="D768" s="89"/>
      <c r="E768" s="167"/>
    </row>
    <row r="769" spans="1:5" x14ac:dyDescent="0.25">
      <c r="A769" s="165"/>
      <c r="B769" s="166"/>
      <c r="C769" s="89"/>
      <c r="D769" s="89"/>
      <c r="E769" s="167"/>
    </row>
    <row r="770" spans="1:5" x14ac:dyDescent="0.25">
      <c r="A770" s="165"/>
      <c r="B770" s="166"/>
      <c r="C770" s="89"/>
      <c r="D770" s="89"/>
      <c r="E770" s="167"/>
    </row>
    <row r="771" spans="1:5" x14ac:dyDescent="0.25">
      <c r="A771" s="165"/>
      <c r="B771" s="166"/>
      <c r="C771" s="89"/>
      <c r="D771" s="89"/>
      <c r="E771" s="167"/>
    </row>
    <row r="772" spans="1:5" x14ac:dyDescent="0.25">
      <c r="A772" s="165"/>
      <c r="B772" s="166"/>
      <c r="C772" s="89"/>
      <c r="D772" s="89"/>
      <c r="E772" s="167"/>
    </row>
    <row r="773" spans="1:5" x14ac:dyDescent="0.25">
      <c r="A773" s="165"/>
      <c r="B773" s="166"/>
      <c r="C773" s="89"/>
      <c r="D773" s="89"/>
      <c r="E773" s="167"/>
    </row>
    <row r="774" spans="1:5" x14ac:dyDescent="0.25">
      <c r="A774" s="165"/>
      <c r="B774" s="166"/>
      <c r="C774" s="89"/>
      <c r="D774" s="89"/>
      <c r="E774" s="167"/>
    </row>
    <row r="775" spans="1:5" x14ac:dyDescent="0.25">
      <c r="A775" s="165"/>
      <c r="B775" s="166"/>
      <c r="C775" s="89"/>
      <c r="D775" s="89"/>
      <c r="E775" s="167"/>
    </row>
    <row r="776" spans="1:5" x14ac:dyDescent="0.25">
      <c r="A776" s="165"/>
      <c r="B776" s="166"/>
      <c r="C776" s="89"/>
      <c r="D776" s="89"/>
      <c r="E776" s="167"/>
    </row>
    <row r="777" spans="1:5" x14ac:dyDescent="0.25">
      <c r="A777" s="165"/>
      <c r="B777" s="166"/>
      <c r="C777" s="89"/>
      <c r="D777" s="89"/>
      <c r="E777" s="167"/>
    </row>
    <row r="778" spans="1:5" x14ac:dyDescent="0.25">
      <c r="A778" s="165"/>
      <c r="B778" s="166"/>
      <c r="C778" s="89"/>
      <c r="D778" s="89"/>
      <c r="E778" s="167"/>
    </row>
    <row r="779" spans="1:5" x14ac:dyDescent="0.25">
      <c r="A779" s="165"/>
      <c r="B779" s="166"/>
      <c r="C779" s="89"/>
      <c r="D779" s="89"/>
      <c r="E779" s="167"/>
    </row>
    <row r="780" spans="1:5" x14ac:dyDescent="0.25">
      <c r="A780" s="165"/>
      <c r="B780" s="166"/>
      <c r="C780" s="89"/>
      <c r="D780" s="89"/>
      <c r="E780" s="167"/>
    </row>
    <row r="781" spans="1:5" x14ac:dyDescent="0.25">
      <c r="A781" s="165"/>
      <c r="B781" s="166"/>
      <c r="C781" s="89"/>
      <c r="D781" s="89"/>
      <c r="E781" s="167"/>
    </row>
    <row r="782" spans="1:5" x14ac:dyDescent="0.25">
      <c r="A782" s="165"/>
      <c r="B782" s="166"/>
      <c r="C782" s="89"/>
      <c r="D782" s="89"/>
      <c r="E782" s="167"/>
    </row>
    <row r="783" spans="1:5" x14ac:dyDescent="0.25">
      <c r="A783" s="165"/>
      <c r="B783" s="166"/>
      <c r="C783" s="89"/>
      <c r="D783" s="89"/>
      <c r="E783" s="167"/>
    </row>
    <row r="784" spans="1:5" x14ac:dyDescent="0.25">
      <c r="A784" s="165"/>
      <c r="B784" s="166"/>
      <c r="C784" s="89"/>
      <c r="D784" s="89"/>
      <c r="E784" s="167"/>
    </row>
    <row r="785" spans="1:5" x14ac:dyDescent="0.25">
      <c r="A785" s="165"/>
      <c r="B785" s="166"/>
      <c r="C785" s="89"/>
      <c r="D785" s="89"/>
      <c r="E785" s="167"/>
    </row>
    <row r="786" spans="1:5" x14ac:dyDescent="0.25">
      <c r="A786" s="165"/>
      <c r="B786" s="166"/>
      <c r="C786" s="89"/>
      <c r="D786" s="89"/>
      <c r="E786" s="167"/>
    </row>
    <row r="787" spans="1:5" x14ac:dyDescent="0.25">
      <c r="A787" s="165"/>
      <c r="B787" s="166"/>
      <c r="C787" s="89"/>
      <c r="D787" s="89"/>
      <c r="E787" s="167"/>
    </row>
    <row r="788" spans="1:5" x14ac:dyDescent="0.25">
      <c r="A788" s="165"/>
      <c r="B788" s="166"/>
      <c r="C788" s="89"/>
      <c r="D788" s="89"/>
      <c r="E788" s="167"/>
    </row>
    <row r="789" spans="1:5" x14ac:dyDescent="0.25">
      <c r="A789" s="165"/>
      <c r="B789" s="166"/>
      <c r="C789" s="89"/>
      <c r="D789" s="89"/>
      <c r="E789" s="167"/>
    </row>
    <row r="790" spans="1:5" x14ac:dyDescent="0.25">
      <c r="A790" s="165"/>
      <c r="B790" s="166"/>
      <c r="C790" s="89"/>
      <c r="D790" s="89"/>
      <c r="E790" s="167"/>
    </row>
    <row r="791" spans="1:5" x14ac:dyDescent="0.25">
      <c r="A791" s="165"/>
      <c r="B791" s="166"/>
      <c r="C791" s="89"/>
      <c r="D791" s="89"/>
      <c r="E791" s="167"/>
    </row>
    <row r="792" spans="1:5" x14ac:dyDescent="0.25">
      <c r="A792" s="165"/>
      <c r="B792" s="166"/>
      <c r="C792" s="89"/>
      <c r="D792" s="89"/>
      <c r="E792" s="167"/>
    </row>
    <row r="793" spans="1:5" x14ac:dyDescent="0.25">
      <c r="A793" s="165"/>
      <c r="B793" s="166"/>
      <c r="C793" s="89"/>
      <c r="D793" s="89"/>
      <c r="E793" s="167"/>
    </row>
    <row r="794" spans="1:5" x14ac:dyDescent="0.25">
      <c r="A794" s="165"/>
      <c r="B794" s="166"/>
      <c r="C794" s="89"/>
      <c r="D794" s="89"/>
      <c r="E794" s="167"/>
    </row>
    <row r="795" spans="1:5" x14ac:dyDescent="0.25">
      <c r="A795" s="165"/>
      <c r="B795" s="166"/>
      <c r="C795" s="89"/>
      <c r="D795" s="89"/>
      <c r="E795" s="167"/>
    </row>
    <row r="796" spans="1:5" x14ac:dyDescent="0.25">
      <c r="A796" s="165"/>
      <c r="B796" s="166"/>
      <c r="C796" s="89"/>
      <c r="D796" s="89"/>
      <c r="E796" s="167"/>
    </row>
    <row r="797" spans="1:5" x14ac:dyDescent="0.25">
      <c r="A797" s="165"/>
      <c r="B797" s="166"/>
      <c r="C797" s="89"/>
      <c r="D797" s="89"/>
      <c r="E797" s="167"/>
    </row>
    <row r="798" spans="1:5" x14ac:dyDescent="0.25">
      <c r="A798" s="165"/>
      <c r="B798" s="166"/>
      <c r="C798" s="89"/>
      <c r="D798" s="89"/>
      <c r="E798" s="167"/>
    </row>
    <row r="799" spans="1:5" x14ac:dyDescent="0.25">
      <c r="A799" s="165"/>
      <c r="B799" s="166"/>
      <c r="C799" s="89"/>
      <c r="D799" s="89"/>
      <c r="E799" s="167"/>
    </row>
    <row r="800" spans="1:5" x14ac:dyDescent="0.25">
      <c r="A800" s="165"/>
      <c r="B800" s="166"/>
      <c r="C800" s="89"/>
      <c r="D800" s="89"/>
      <c r="E800" s="167"/>
    </row>
    <row r="801" spans="1:5" x14ac:dyDescent="0.25">
      <c r="A801" s="165"/>
      <c r="B801" s="166"/>
      <c r="C801" s="89"/>
      <c r="D801" s="89"/>
      <c r="E801" s="167"/>
    </row>
    <row r="802" spans="1:5" x14ac:dyDescent="0.25">
      <c r="A802" s="165"/>
      <c r="B802" s="166"/>
      <c r="C802" s="89"/>
      <c r="D802" s="89"/>
      <c r="E802" s="167"/>
    </row>
    <row r="803" spans="1:5" x14ac:dyDescent="0.25">
      <c r="A803" s="165"/>
      <c r="B803" s="166"/>
      <c r="C803" s="89"/>
      <c r="D803" s="89"/>
      <c r="E803" s="167"/>
    </row>
    <row r="804" spans="1:5" x14ac:dyDescent="0.25">
      <c r="A804" s="165"/>
      <c r="B804" s="166"/>
      <c r="C804" s="89"/>
      <c r="D804" s="89"/>
      <c r="E804" s="167"/>
    </row>
    <row r="805" spans="1:5" x14ac:dyDescent="0.25">
      <c r="A805" s="165"/>
      <c r="B805" s="166"/>
      <c r="C805" s="89"/>
      <c r="D805" s="89"/>
      <c r="E805" s="167"/>
    </row>
    <row r="806" spans="1:5" x14ac:dyDescent="0.25">
      <c r="A806" s="165"/>
      <c r="B806" s="166"/>
      <c r="C806" s="89"/>
      <c r="D806" s="89"/>
      <c r="E806" s="167"/>
    </row>
    <row r="807" spans="1:5" x14ac:dyDescent="0.25">
      <c r="A807" s="165"/>
      <c r="B807" s="166"/>
      <c r="C807" s="89"/>
      <c r="D807" s="89"/>
      <c r="E807" s="167"/>
    </row>
    <row r="808" spans="1:5" x14ac:dyDescent="0.25">
      <c r="A808" s="165"/>
      <c r="B808" s="166"/>
      <c r="C808" s="89"/>
      <c r="D808" s="89"/>
      <c r="E808" s="167"/>
    </row>
    <row r="809" spans="1:5" x14ac:dyDescent="0.25">
      <c r="A809" s="165"/>
      <c r="B809" s="166"/>
      <c r="C809" s="89"/>
      <c r="D809" s="89"/>
      <c r="E809" s="167"/>
    </row>
    <row r="810" spans="1:5" x14ac:dyDescent="0.25">
      <c r="A810" s="165"/>
      <c r="B810" s="166"/>
      <c r="C810" s="89"/>
      <c r="D810" s="89"/>
      <c r="E810" s="167"/>
    </row>
    <row r="811" spans="1:5" x14ac:dyDescent="0.25">
      <c r="A811" s="165"/>
      <c r="B811" s="166"/>
      <c r="C811" s="89"/>
      <c r="D811" s="89"/>
      <c r="E811" s="167"/>
    </row>
    <row r="812" spans="1:5" x14ac:dyDescent="0.25">
      <c r="A812" s="165"/>
      <c r="B812" s="166"/>
      <c r="C812" s="89"/>
      <c r="D812" s="89"/>
      <c r="E812" s="167"/>
    </row>
    <row r="813" spans="1:5" x14ac:dyDescent="0.25">
      <c r="A813" s="165"/>
      <c r="B813" s="166"/>
      <c r="C813" s="89"/>
      <c r="D813" s="89"/>
      <c r="E813" s="167"/>
    </row>
    <row r="814" spans="1:5" x14ac:dyDescent="0.25">
      <c r="A814" s="165"/>
      <c r="B814" s="166"/>
      <c r="C814" s="89"/>
      <c r="D814" s="89"/>
      <c r="E814" s="167"/>
    </row>
    <row r="815" spans="1:5" x14ac:dyDescent="0.25">
      <c r="A815" s="165"/>
      <c r="B815" s="166"/>
      <c r="C815" s="89"/>
      <c r="D815" s="89"/>
      <c r="E815" s="167"/>
    </row>
    <row r="816" spans="1:5" x14ac:dyDescent="0.25">
      <c r="A816" s="165"/>
      <c r="B816" s="166"/>
      <c r="C816" s="89"/>
      <c r="D816" s="89"/>
      <c r="E816" s="167"/>
    </row>
    <row r="817" spans="1:5" x14ac:dyDescent="0.25">
      <c r="A817" s="165"/>
      <c r="B817" s="166"/>
      <c r="C817" s="89"/>
      <c r="D817" s="89"/>
      <c r="E817" s="167"/>
    </row>
    <row r="818" spans="1:5" x14ac:dyDescent="0.25">
      <c r="A818" s="165"/>
      <c r="B818" s="166"/>
      <c r="C818" s="89"/>
      <c r="D818" s="89"/>
      <c r="E818" s="167"/>
    </row>
    <row r="819" spans="1:5" x14ac:dyDescent="0.25">
      <c r="A819" s="165"/>
      <c r="B819" s="166"/>
      <c r="C819" s="89"/>
      <c r="D819" s="89"/>
      <c r="E819" s="167"/>
    </row>
    <row r="820" spans="1:5" x14ac:dyDescent="0.25">
      <c r="A820" s="165"/>
      <c r="B820" s="166"/>
      <c r="C820" s="89"/>
      <c r="D820" s="89"/>
      <c r="E820" s="167"/>
    </row>
    <row r="821" spans="1:5" x14ac:dyDescent="0.25">
      <c r="A821" s="165"/>
      <c r="B821" s="166"/>
      <c r="C821" s="89"/>
      <c r="D821" s="89"/>
      <c r="E821" s="167"/>
    </row>
    <row r="822" spans="1:5" x14ac:dyDescent="0.25">
      <c r="A822" s="165"/>
      <c r="B822" s="166"/>
      <c r="C822" s="89"/>
      <c r="D822" s="89"/>
      <c r="E822" s="167"/>
    </row>
    <row r="823" spans="1:5" x14ac:dyDescent="0.25">
      <c r="A823" s="165"/>
      <c r="B823" s="166"/>
      <c r="C823" s="89"/>
      <c r="D823" s="89"/>
      <c r="E823" s="167"/>
    </row>
    <row r="824" spans="1:5" x14ac:dyDescent="0.25">
      <c r="A824" s="165"/>
      <c r="B824" s="166"/>
      <c r="C824" s="89"/>
      <c r="D824" s="89"/>
      <c r="E824" s="167"/>
    </row>
    <row r="825" spans="1:5" x14ac:dyDescent="0.25">
      <c r="A825" s="165"/>
      <c r="B825" s="166"/>
      <c r="C825" s="89"/>
      <c r="D825" s="89"/>
      <c r="E825" s="167"/>
    </row>
    <row r="826" spans="1:5" x14ac:dyDescent="0.25">
      <c r="A826" s="165"/>
      <c r="B826" s="166"/>
      <c r="C826" s="89"/>
      <c r="D826" s="89"/>
      <c r="E826" s="167"/>
    </row>
    <row r="827" spans="1:5" x14ac:dyDescent="0.25">
      <c r="A827" s="165"/>
      <c r="B827" s="166"/>
      <c r="C827" s="89"/>
      <c r="D827" s="89"/>
      <c r="E827" s="167"/>
    </row>
    <row r="828" spans="1:5" x14ac:dyDescent="0.25">
      <c r="A828" s="165"/>
      <c r="B828" s="166"/>
      <c r="C828" s="89"/>
      <c r="D828" s="89"/>
      <c r="E828" s="167"/>
    </row>
    <row r="829" spans="1:5" x14ac:dyDescent="0.25">
      <c r="A829" s="165"/>
      <c r="B829" s="166"/>
      <c r="C829" s="89"/>
      <c r="D829" s="89"/>
      <c r="E829" s="167"/>
    </row>
    <row r="830" spans="1:5" x14ac:dyDescent="0.25">
      <c r="A830" s="165"/>
      <c r="B830" s="166"/>
      <c r="C830" s="89"/>
      <c r="D830" s="89"/>
      <c r="E830" s="167"/>
    </row>
    <row r="831" spans="1:5" x14ac:dyDescent="0.25">
      <c r="A831" s="165"/>
      <c r="B831" s="166"/>
      <c r="C831" s="89"/>
      <c r="D831" s="89"/>
      <c r="E831" s="167"/>
    </row>
    <row r="832" spans="1:5" x14ac:dyDescent="0.25">
      <c r="A832" s="165"/>
      <c r="B832" s="166"/>
      <c r="C832" s="89"/>
      <c r="D832" s="89"/>
      <c r="E832" s="167"/>
    </row>
    <row r="833" spans="1:5" x14ac:dyDescent="0.25">
      <c r="A833" s="165"/>
      <c r="B833" s="166"/>
      <c r="C833" s="89"/>
      <c r="D833" s="89"/>
      <c r="E833" s="167"/>
    </row>
    <row r="834" spans="1:5" x14ac:dyDescent="0.25">
      <c r="A834" s="165"/>
      <c r="B834" s="166"/>
      <c r="C834" s="89"/>
      <c r="D834" s="89"/>
      <c r="E834" s="167"/>
    </row>
    <row r="835" spans="1:5" x14ac:dyDescent="0.25">
      <c r="A835" s="165"/>
      <c r="B835" s="166"/>
      <c r="C835" s="89"/>
      <c r="D835" s="89"/>
      <c r="E835" s="167"/>
    </row>
    <row r="836" spans="1:5" x14ac:dyDescent="0.25">
      <c r="A836" s="165"/>
      <c r="B836" s="166"/>
      <c r="C836" s="89"/>
      <c r="D836" s="89"/>
      <c r="E836" s="167"/>
    </row>
    <row r="837" spans="1:5" x14ac:dyDescent="0.25">
      <c r="A837" s="165"/>
      <c r="B837" s="166"/>
      <c r="C837" s="89"/>
      <c r="D837" s="89"/>
      <c r="E837" s="167"/>
    </row>
    <row r="838" spans="1:5" x14ac:dyDescent="0.25">
      <c r="A838" s="165"/>
      <c r="B838" s="166"/>
      <c r="C838" s="89"/>
      <c r="D838" s="89"/>
      <c r="E838" s="167"/>
    </row>
    <row r="839" spans="1:5" x14ac:dyDescent="0.25">
      <c r="A839" s="165"/>
      <c r="B839" s="166"/>
      <c r="C839" s="89"/>
      <c r="D839" s="89"/>
      <c r="E839" s="167"/>
    </row>
    <row r="840" spans="1:5" x14ac:dyDescent="0.25">
      <c r="A840" s="165"/>
      <c r="B840" s="166"/>
      <c r="C840" s="89"/>
      <c r="D840" s="89"/>
      <c r="E840" s="167"/>
    </row>
    <row r="841" spans="1:5" x14ac:dyDescent="0.25">
      <c r="A841" s="165"/>
      <c r="B841" s="166"/>
      <c r="C841" s="89"/>
      <c r="D841" s="89"/>
      <c r="E841" s="167"/>
    </row>
    <row r="842" spans="1:5" x14ac:dyDescent="0.25">
      <c r="A842" s="165"/>
      <c r="B842" s="166"/>
      <c r="C842" s="89"/>
      <c r="D842" s="89"/>
      <c r="E842" s="167"/>
    </row>
    <row r="843" spans="1:5" x14ac:dyDescent="0.25">
      <c r="A843" s="165"/>
      <c r="B843" s="166"/>
      <c r="C843" s="89"/>
      <c r="D843" s="89"/>
      <c r="E843" s="167"/>
    </row>
    <row r="844" spans="1:5" x14ac:dyDescent="0.25">
      <c r="A844" s="165"/>
      <c r="B844" s="166"/>
      <c r="C844" s="89"/>
      <c r="D844" s="89"/>
      <c r="E844" s="167"/>
    </row>
    <row r="845" spans="1:5" x14ac:dyDescent="0.25">
      <c r="A845" s="165"/>
      <c r="B845" s="166"/>
      <c r="C845" s="89"/>
      <c r="D845" s="89"/>
      <c r="E845" s="167"/>
    </row>
    <row r="846" spans="1:5" x14ac:dyDescent="0.25">
      <c r="A846" s="165"/>
      <c r="B846" s="166"/>
      <c r="C846" s="89"/>
      <c r="D846" s="89"/>
      <c r="E846" s="167"/>
    </row>
    <row r="847" spans="1:5" x14ac:dyDescent="0.25">
      <c r="A847" s="165"/>
      <c r="B847" s="166"/>
      <c r="C847" s="89"/>
      <c r="D847" s="89"/>
      <c r="E847" s="167"/>
    </row>
    <row r="848" spans="1:5" x14ac:dyDescent="0.25">
      <c r="A848" s="165"/>
      <c r="B848" s="166"/>
      <c r="C848" s="89"/>
      <c r="D848" s="89"/>
      <c r="E848" s="167"/>
    </row>
    <row r="849" spans="1:5" x14ac:dyDescent="0.25">
      <c r="A849" s="165"/>
      <c r="B849" s="166"/>
      <c r="C849" s="89"/>
      <c r="D849" s="89"/>
      <c r="E849" s="167"/>
    </row>
    <row r="850" spans="1:5" x14ac:dyDescent="0.25">
      <c r="A850" s="165"/>
      <c r="B850" s="166"/>
      <c r="C850" s="89"/>
      <c r="D850" s="89"/>
      <c r="E850" s="167"/>
    </row>
    <row r="851" spans="1:5" x14ac:dyDescent="0.25">
      <c r="A851" s="165"/>
      <c r="B851" s="166"/>
      <c r="C851" s="89"/>
      <c r="D851" s="89"/>
      <c r="E851" s="167"/>
    </row>
    <row r="852" spans="1:5" x14ac:dyDescent="0.25">
      <c r="A852" s="165"/>
      <c r="B852" s="166"/>
      <c r="C852" s="89"/>
      <c r="D852" s="89"/>
      <c r="E852" s="167"/>
    </row>
    <row r="853" spans="1:5" x14ac:dyDescent="0.25">
      <c r="A853" s="165"/>
      <c r="B853" s="166"/>
      <c r="C853" s="89"/>
      <c r="D853" s="89"/>
      <c r="E853" s="167"/>
    </row>
    <row r="854" spans="1:5" x14ac:dyDescent="0.25">
      <c r="A854" s="165"/>
      <c r="B854" s="166"/>
      <c r="C854" s="89"/>
      <c r="D854" s="89"/>
      <c r="E854" s="167"/>
    </row>
    <row r="855" spans="1:5" x14ac:dyDescent="0.25">
      <c r="A855" s="165"/>
      <c r="B855" s="166"/>
      <c r="C855" s="89"/>
      <c r="D855" s="89"/>
      <c r="E855" s="167"/>
    </row>
    <row r="856" spans="1:5" x14ac:dyDescent="0.25">
      <c r="A856" s="165"/>
      <c r="B856" s="166"/>
      <c r="C856" s="89"/>
      <c r="D856" s="89"/>
      <c r="E856" s="167"/>
    </row>
    <row r="857" spans="1:5" x14ac:dyDescent="0.25">
      <c r="A857" s="165"/>
      <c r="B857" s="166"/>
      <c r="C857" s="89"/>
      <c r="D857" s="89"/>
      <c r="E857" s="167"/>
    </row>
    <row r="858" spans="1:5" x14ac:dyDescent="0.25">
      <c r="A858" s="165"/>
      <c r="B858" s="166"/>
      <c r="C858" s="89"/>
      <c r="D858" s="89"/>
      <c r="E858" s="167"/>
    </row>
    <row r="859" spans="1:5" x14ac:dyDescent="0.25">
      <c r="A859" s="165"/>
      <c r="B859" s="166"/>
      <c r="C859" s="89"/>
      <c r="D859" s="89"/>
      <c r="E859" s="167"/>
    </row>
    <row r="860" spans="1:5" x14ac:dyDescent="0.25">
      <c r="A860" s="165"/>
      <c r="B860" s="166"/>
      <c r="C860" s="89"/>
      <c r="D860" s="89"/>
      <c r="E860" s="167"/>
    </row>
    <row r="861" spans="1:5" x14ac:dyDescent="0.25">
      <c r="A861" s="165"/>
      <c r="B861" s="166"/>
      <c r="C861" s="89"/>
      <c r="D861" s="89"/>
      <c r="E861" s="167"/>
    </row>
    <row r="862" spans="1:5" x14ac:dyDescent="0.25">
      <c r="A862" s="165"/>
      <c r="B862" s="166"/>
      <c r="C862" s="89"/>
      <c r="D862" s="89"/>
      <c r="E862" s="167"/>
    </row>
    <row r="863" spans="1:5" x14ac:dyDescent="0.25">
      <c r="A863" s="165"/>
      <c r="B863" s="166"/>
      <c r="C863" s="89"/>
      <c r="D863" s="89"/>
      <c r="E863" s="167"/>
    </row>
    <row r="864" spans="1:5" x14ac:dyDescent="0.25">
      <c r="A864" s="165"/>
      <c r="B864" s="166"/>
      <c r="C864" s="89"/>
      <c r="D864" s="89"/>
      <c r="E864" s="167"/>
    </row>
    <row r="865" spans="1:5" x14ac:dyDescent="0.25">
      <c r="A865" s="165"/>
      <c r="B865" s="166"/>
      <c r="C865" s="89"/>
      <c r="D865" s="89"/>
      <c r="E865" s="167"/>
    </row>
    <row r="866" spans="1:5" x14ac:dyDescent="0.25">
      <c r="A866" s="165"/>
      <c r="B866" s="166"/>
      <c r="C866" s="89"/>
      <c r="D866" s="89"/>
      <c r="E866" s="167"/>
    </row>
    <row r="867" spans="1:5" x14ac:dyDescent="0.25">
      <c r="A867" s="165"/>
      <c r="B867" s="166"/>
      <c r="C867" s="89"/>
      <c r="D867" s="89"/>
      <c r="E867" s="167"/>
    </row>
    <row r="868" spans="1:5" x14ac:dyDescent="0.25">
      <c r="A868" s="165"/>
      <c r="B868" s="166"/>
      <c r="C868" s="89"/>
      <c r="D868" s="89"/>
      <c r="E868" s="167"/>
    </row>
    <row r="869" spans="1:5" x14ac:dyDescent="0.25">
      <c r="A869" s="165"/>
      <c r="B869" s="166"/>
      <c r="C869" s="89"/>
      <c r="D869" s="89"/>
      <c r="E869" s="167"/>
    </row>
    <row r="870" spans="1:5" x14ac:dyDescent="0.25">
      <c r="A870" s="165"/>
      <c r="B870" s="166"/>
      <c r="C870" s="89"/>
      <c r="D870" s="89"/>
      <c r="E870" s="167"/>
    </row>
    <row r="871" spans="1:5" x14ac:dyDescent="0.25">
      <c r="A871" s="165"/>
      <c r="B871" s="166"/>
      <c r="C871" s="89"/>
      <c r="D871" s="89"/>
      <c r="E871" s="167"/>
    </row>
    <row r="872" spans="1:5" x14ac:dyDescent="0.25">
      <c r="A872" s="165"/>
      <c r="B872" s="166"/>
      <c r="C872" s="89"/>
      <c r="D872" s="89"/>
      <c r="E872" s="167"/>
    </row>
    <row r="873" spans="1:5" x14ac:dyDescent="0.25">
      <c r="A873" s="165"/>
      <c r="B873" s="166"/>
      <c r="C873" s="89"/>
      <c r="D873" s="89"/>
      <c r="E873" s="167"/>
    </row>
    <row r="874" spans="1:5" x14ac:dyDescent="0.25">
      <c r="A874" s="165"/>
      <c r="B874" s="166"/>
      <c r="C874" s="89"/>
      <c r="D874" s="89"/>
      <c r="E874" s="167"/>
    </row>
    <row r="875" spans="1:5" x14ac:dyDescent="0.25">
      <c r="A875" s="165"/>
      <c r="B875" s="166"/>
      <c r="C875" s="89"/>
      <c r="D875" s="89"/>
      <c r="E875" s="167"/>
    </row>
    <row r="876" spans="1:5" x14ac:dyDescent="0.25">
      <c r="A876" s="165"/>
      <c r="B876" s="166"/>
      <c r="C876" s="89"/>
      <c r="D876" s="89"/>
      <c r="E876" s="167"/>
    </row>
    <row r="877" spans="1:5" x14ac:dyDescent="0.25">
      <c r="A877" s="165"/>
      <c r="B877" s="166"/>
      <c r="C877" s="89"/>
      <c r="D877" s="89"/>
      <c r="E877" s="167"/>
    </row>
    <row r="878" spans="1:5" x14ac:dyDescent="0.25">
      <c r="A878" s="165"/>
      <c r="B878" s="166"/>
      <c r="C878" s="89"/>
      <c r="D878" s="89"/>
      <c r="E878" s="167"/>
    </row>
    <row r="879" spans="1:5" x14ac:dyDescent="0.25">
      <c r="A879" s="165"/>
      <c r="B879" s="166"/>
      <c r="C879" s="89"/>
      <c r="D879" s="89"/>
      <c r="E879" s="167"/>
    </row>
    <row r="880" spans="1:5" x14ac:dyDescent="0.25">
      <c r="A880" s="165"/>
      <c r="B880" s="166"/>
      <c r="C880" s="89"/>
      <c r="D880" s="89"/>
      <c r="E880" s="167"/>
    </row>
    <row r="881" spans="1:5" x14ac:dyDescent="0.25">
      <c r="A881" s="165"/>
      <c r="B881" s="166"/>
      <c r="C881" s="89"/>
      <c r="D881" s="89"/>
      <c r="E881" s="167"/>
    </row>
    <row r="882" spans="1:5" x14ac:dyDescent="0.25">
      <c r="A882" s="165"/>
      <c r="B882" s="166"/>
      <c r="C882" s="89"/>
      <c r="D882" s="89"/>
      <c r="E882" s="167"/>
    </row>
    <row r="883" spans="1:5" x14ac:dyDescent="0.25">
      <c r="A883" s="165"/>
      <c r="B883" s="166"/>
      <c r="C883" s="89"/>
      <c r="D883" s="89"/>
      <c r="E883" s="167"/>
    </row>
    <row r="884" spans="1:5" x14ac:dyDescent="0.25">
      <c r="A884" s="165"/>
      <c r="B884" s="166"/>
      <c r="C884" s="89"/>
      <c r="D884" s="89"/>
      <c r="E884" s="167"/>
    </row>
    <row r="885" spans="1:5" x14ac:dyDescent="0.25">
      <c r="A885" s="165"/>
      <c r="B885" s="166"/>
      <c r="C885" s="89"/>
      <c r="D885" s="89"/>
      <c r="E885" s="167"/>
    </row>
    <row r="886" spans="1:5" x14ac:dyDescent="0.25">
      <c r="A886" s="165"/>
      <c r="B886" s="166"/>
      <c r="C886" s="89"/>
      <c r="D886" s="89"/>
      <c r="E886" s="167"/>
    </row>
    <row r="887" spans="1:5" x14ac:dyDescent="0.25">
      <c r="A887" s="165"/>
      <c r="B887" s="166"/>
      <c r="C887" s="89"/>
      <c r="D887" s="89"/>
      <c r="E887" s="167"/>
    </row>
    <row r="888" spans="1:5" x14ac:dyDescent="0.25">
      <c r="A888" s="165"/>
      <c r="B888" s="166"/>
      <c r="C888" s="89"/>
      <c r="D888" s="89"/>
      <c r="E888" s="167"/>
    </row>
    <row r="889" spans="1:5" x14ac:dyDescent="0.25">
      <c r="A889" s="165"/>
      <c r="B889" s="166"/>
      <c r="C889" s="89"/>
      <c r="D889" s="89"/>
      <c r="E889" s="167"/>
    </row>
    <row r="890" spans="1:5" x14ac:dyDescent="0.25">
      <c r="A890" s="165"/>
      <c r="B890" s="166"/>
      <c r="C890" s="89"/>
      <c r="D890" s="89"/>
      <c r="E890" s="167"/>
    </row>
    <row r="891" spans="1:5" x14ac:dyDescent="0.25">
      <c r="A891" s="165"/>
      <c r="B891" s="166"/>
      <c r="C891" s="89"/>
      <c r="D891" s="89"/>
      <c r="E891" s="167"/>
    </row>
    <row r="892" spans="1:5" x14ac:dyDescent="0.25">
      <c r="A892" s="165"/>
      <c r="B892" s="166"/>
      <c r="C892" s="89"/>
      <c r="D892" s="89"/>
      <c r="E892" s="167"/>
    </row>
    <row r="893" spans="1:5" x14ac:dyDescent="0.25">
      <c r="A893" s="165"/>
      <c r="B893" s="166"/>
      <c r="C893" s="89"/>
      <c r="D893" s="89"/>
      <c r="E893" s="167"/>
    </row>
    <row r="894" spans="1:5" x14ac:dyDescent="0.25">
      <c r="A894" s="165"/>
      <c r="B894" s="166"/>
      <c r="C894" s="89"/>
      <c r="D894" s="89"/>
      <c r="E894" s="167"/>
    </row>
    <row r="895" spans="1:5" x14ac:dyDescent="0.25">
      <c r="A895" s="165"/>
      <c r="B895" s="166"/>
      <c r="C895" s="89"/>
      <c r="D895" s="89"/>
      <c r="E895" s="167"/>
    </row>
    <row r="896" spans="1:5" x14ac:dyDescent="0.25">
      <c r="A896" s="165"/>
      <c r="B896" s="166"/>
      <c r="C896" s="89"/>
      <c r="D896" s="89"/>
      <c r="E896" s="167"/>
    </row>
    <row r="897" spans="1:5" x14ac:dyDescent="0.25">
      <c r="A897" s="165"/>
      <c r="B897" s="166"/>
      <c r="C897" s="89"/>
      <c r="D897" s="89"/>
      <c r="E897" s="167"/>
    </row>
    <row r="898" spans="1:5" x14ac:dyDescent="0.25">
      <c r="A898" s="165"/>
      <c r="B898" s="166"/>
      <c r="C898" s="89"/>
      <c r="D898" s="89"/>
      <c r="E898" s="167"/>
    </row>
    <row r="899" spans="1:5" x14ac:dyDescent="0.25">
      <c r="A899" s="165"/>
      <c r="B899" s="166"/>
      <c r="C899" s="89"/>
      <c r="D899" s="89"/>
      <c r="E899" s="167"/>
    </row>
    <row r="900" spans="1:5" x14ac:dyDescent="0.25">
      <c r="A900" s="165"/>
      <c r="B900" s="166"/>
      <c r="C900" s="89"/>
      <c r="D900" s="89"/>
      <c r="E900" s="167"/>
    </row>
    <row r="901" spans="1:5" x14ac:dyDescent="0.25">
      <c r="A901" s="165"/>
      <c r="B901" s="166"/>
      <c r="C901" s="89"/>
      <c r="D901" s="89"/>
      <c r="E901" s="167"/>
    </row>
    <row r="902" spans="1:5" x14ac:dyDescent="0.25">
      <c r="A902" s="165"/>
      <c r="B902" s="166"/>
      <c r="C902" s="89"/>
      <c r="D902" s="89"/>
      <c r="E902" s="167"/>
    </row>
    <row r="903" spans="1:5" x14ac:dyDescent="0.25">
      <c r="A903" s="165"/>
      <c r="B903" s="166"/>
      <c r="C903" s="89"/>
      <c r="D903" s="89"/>
      <c r="E903" s="167"/>
    </row>
    <row r="904" spans="1:5" x14ac:dyDescent="0.25">
      <c r="A904" s="165"/>
      <c r="B904" s="166"/>
      <c r="C904" s="89"/>
      <c r="D904" s="89"/>
      <c r="E904" s="167"/>
    </row>
    <row r="905" spans="1:5" x14ac:dyDescent="0.25">
      <c r="A905" s="165"/>
      <c r="B905" s="166"/>
      <c r="C905" s="89"/>
      <c r="D905" s="89"/>
      <c r="E905" s="167"/>
    </row>
    <row r="906" spans="1:5" x14ac:dyDescent="0.25">
      <c r="A906" s="165"/>
      <c r="B906" s="166"/>
      <c r="C906" s="89"/>
      <c r="D906" s="89"/>
      <c r="E906" s="167"/>
    </row>
    <row r="907" spans="1:5" x14ac:dyDescent="0.25">
      <c r="A907" s="165"/>
      <c r="B907" s="166"/>
      <c r="C907" s="89"/>
      <c r="D907" s="89"/>
      <c r="E907" s="167"/>
    </row>
    <row r="908" spans="1:5" x14ac:dyDescent="0.25">
      <c r="A908" s="165"/>
      <c r="B908" s="166"/>
      <c r="C908" s="89"/>
      <c r="D908" s="89"/>
      <c r="E908" s="167"/>
    </row>
    <row r="909" spans="1:5" x14ac:dyDescent="0.25">
      <c r="A909" s="165"/>
      <c r="B909" s="166"/>
      <c r="C909" s="89"/>
      <c r="D909" s="89"/>
      <c r="E909" s="167"/>
    </row>
    <row r="910" spans="1:5" x14ac:dyDescent="0.25">
      <c r="A910" s="165"/>
      <c r="B910" s="166"/>
      <c r="C910" s="89"/>
      <c r="D910" s="89"/>
      <c r="E910" s="167"/>
    </row>
    <row r="911" spans="1:5" x14ac:dyDescent="0.25">
      <c r="A911" s="165"/>
      <c r="B911" s="166"/>
      <c r="C911" s="89"/>
      <c r="D911" s="89"/>
      <c r="E911" s="167"/>
    </row>
    <row r="912" spans="1:5" x14ac:dyDescent="0.25">
      <c r="A912" s="165"/>
      <c r="B912" s="166"/>
      <c r="C912" s="89"/>
      <c r="D912" s="89"/>
      <c r="E912" s="167"/>
    </row>
    <row r="913" spans="1:5" x14ac:dyDescent="0.25">
      <c r="A913" s="165"/>
      <c r="B913" s="166"/>
      <c r="C913" s="89"/>
      <c r="D913" s="89"/>
      <c r="E913" s="167"/>
    </row>
    <row r="914" spans="1:5" x14ac:dyDescent="0.25">
      <c r="A914" s="165"/>
      <c r="B914" s="166"/>
      <c r="C914" s="89"/>
      <c r="D914" s="89"/>
      <c r="E914" s="167"/>
    </row>
    <row r="915" spans="1:5" x14ac:dyDescent="0.25">
      <c r="A915" s="165"/>
      <c r="B915" s="166"/>
      <c r="C915" s="89"/>
      <c r="D915" s="89"/>
      <c r="E915" s="167"/>
    </row>
    <row r="916" spans="1:5" x14ac:dyDescent="0.25">
      <c r="A916" s="165"/>
      <c r="B916" s="166"/>
      <c r="C916" s="89"/>
      <c r="D916" s="89"/>
      <c r="E916" s="167"/>
    </row>
    <row r="917" spans="1:5" x14ac:dyDescent="0.25">
      <c r="A917" s="165"/>
      <c r="B917" s="166"/>
      <c r="C917" s="89"/>
      <c r="D917" s="89"/>
      <c r="E917" s="167"/>
    </row>
    <row r="918" spans="1:5" x14ac:dyDescent="0.25">
      <c r="A918" s="165"/>
      <c r="B918" s="166"/>
      <c r="C918" s="89"/>
      <c r="D918" s="89"/>
      <c r="E918" s="167"/>
    </row>
    <row r="919" spans="1:5" x14ac:dyDescent="0.25">
      <c r="A919" s="165"/>
      <c r="B919" s="166"/>
      <c r="C919" s="89"/>
      <c r="D919" s="89"/>
      <c r="E919" s="167"/>
    </row>
    <row r="920" spans="1:5" x14ac:dyDescent="0.25">
      <c r="A920" s="165"/>
      <c r="B920" s="166"/>
      <c r="C920" s="89"/>
      <c r="D920" s="89"/>
      <c r="E920" s="167"/>
    </row>
    <row r="921" spans="1:5" x14ac:dyDescent="0.25">
      <c r="A921" s="165"/>
      <c r="B921" s="166"/>
      <c r="C921" s="89"/>
      <c r="D921" s="89"/>
      <c r="E921" s="167"/>
    </row>
    <row r="922" spans="1:5" x14ac:dyDescent="0.25">
      <c r="A922" s="165"/>
      <c r="B922" s="166"/>
      <c r="C922" s="89"/>
      <c r="D922" s="89"/>
      <c r="E922" s="167"/>
    </row>
    <row r="923" spans="1:5" x14ac:dyDescent="0.25">
      <c r="A923" s="165"/>
      <c r="B923" s="166"/>
      <c r="C923" s="89"/>
      <c r="D923" s="89"/>
      <c r="E923" s="167"/>
    </row>
    <row r="924" spans="1:5" x14ac:dyDescent="0.25">
      <c r="A924" s="165"/>
      <c r="B924" s="166"/>
      <c r="C924" s="89"/>
      <c r="D924" s="89"/>
      <c r="E924" s="167"/>
    </row>
    <row r="925" spans="1:5" x14ac:dyDescent="0.25">
      <c r="A925" s="165"/>
      <c r="B925" s="166"/>
      <c r="C925" s="89"/>
      <c r="D925" s="89"/>
      <c r="E925" s="167"/>
    </row>
    <row r="926" spans="1:5" x14ac:dyDescent="0.25">
      <c r="A926" s="165"/>
      <c r="B926" s="166"/>
      <c r="C926" s="89"/>
      <c r="D926" s="89"/>
      <c r="E926" s="167"/>
    </row>
    <row r="927" spans="1:5" x14ac:dyDescent="0.25">
      <c r="A927" s="165"/>
      <c r="B927" s="166"/>
      <c r="C927" s="89"/>
      <c r="D927" s="89"/>
      <c r="E927" s="167"/>
    </row>
    <row r="928" spans="1:5" x14ac:dyDescent="0.25">
      <c r="A928" s="165"/>
      <c r="B928" s="166"/>
      <c r="C928" s="89"/>
      <c r="D928" s="89"/>
      <c r="E928" s="167"/>
    </row>
    <row r="929" spans="1:5" x14ac:dyDescent="0.25">
      <c r="A929" s="165"/>
      <c r="B929" s="166"/>
      <c r="C929" s="89"/>
      <c r="D929" s="89"/>
      <c r="E929" s="167"/>
    </row>
    <row r="930" spans="1:5" x14ac:dyDescent="0.25">
      <c r="A930" s="165"/>
      <c r="B930" s="166"/>
      <c r="C930" s="89"/>
      <c r="D930" s="89"/>
      <c r="E930" s="167"/>
    </row>
    <row r="931" spans="1:5" x14ac:dyDescent="0.25">
      <c r="A931" s="165"/>
      <c r="B931" s="166"/>
      <c r="C931" s="89"/>
      <c r="D931" s="89"/>
      <c r="E931" s="167"/>
    </row>
    <row r="932" spans="1:5" x14ac:dyDescent="0.25">
      <c r="A932" s="165"/>
      <c r="B932" s="166"/>
      <c r="C932" s="89"/>
      <c r="D932" s="89"/>
      <c r="E932" s="167"/>
    </row>
    <row r="933" spans="1:5" x14ac:dyDescent="0.25">
      <c r="A933" s="165"/>
      <c r="B933" s="166"/>
      <c r="C933" s="89"/>
      <c r="D933" s="89"/>
      <c r="E933" s="167"/>
    </row>
    <row r="934" spans="1:5" x14ac:dyDescent="0.25">
      <c r="A934" s="165"/>
      <c r="B934" s="166"/>
      <c r="C934" s="89"/>
      <c r="D934" s="89"/>
      <c r="E934" s="167"/>
    </row>
    <row r="935" spans="1:5" x14ac:dyDescent="0.25">
      <c r="A935" s="165"/>
      <c r="B935" s="166"/>
      <c r="C935" s="89"/>
      <c r="D935" s="89"/>
      <c r="E935" s="167"/>
    </row>
    <row r="936" spans="1:5" x14ac:dyDescent="0.25">
      <c r="A936" s="165"/>
      <c r="B936" s="166"/>
      <c r="C936" s="89"/>
      <c r="D936" s="89"/>
      <c r="E936" s="167"/>
    </row>
    <row r="937" spans="1:5" x14ac:dyDescent="0.25">
      <c r="A937" s="165"/>
      <c r="B937" s="166"/>
      <c r="C937" s="89"/>
      <c r="D937" s="89"/>
      <c r="E937" s="167"/>
    </row>
    <row r="938" spans="1:5" x14ac:dyDescent="0.25">
      <c r="A938" s="165"/>
      <c r="B938" s="166"/>
      <c r="C938" s="89"/>
      <c r="D938" s="89"/>
      <c r="E938" s="167"/>
    </row>
    <row r="939" spans="1:5" x14ac:dyDescent="0.25">
      <c r="A939" s="165"/>
      <c r="B939" s="166"/>
      <c r="C939" s="89"/>
      <c r="D939" s="89"/>
      <c r="E939" s="167"/>
    </row>
    <row r="940" spans="1:5" x14ac:dyDescent="0.25">
      <c r="A940" s="165"/>
      <c r="B940" s="166"/>
      <c r="C940" s="89"/>
      <c r="D940" s="89"/>
      <c r="E940" s="167"/>
    </row>
    <row r="941" spans="1:5" x14ac:dyDescent="0.25">
      <c r="A941" s="165"/>
      <c r="B941" s="166"/>
      <c r="C941" s="89"/>
      <c r="D941" s="89"/>
      <c r="E941" s="167"/>
    </row>
    <row r="942" spans="1:5" x14ac:dyDescent="0.25">
      <c r="A942" s="165"/>
      <c r="B942" s="166"/>
      <c r="C942" s="89"/>
      <c r="D942" s="89"/>
      <c r="E942" s="167"/>
    </row>
    <row r="943" spans="1:5" x14ac:dyDescent="0.25">
      <c r="A943" s="165"/>
      <c r="B943" s="166"/>
      <c r="C943" s="89"/>
      <c r="D943" s="89"/>
      <c r="E943" s="167"/>
    </row>
    <row r="944" spans="1:5" x14ac:dyDescent="0.25">
      <c r="A944" s="165"/>
      <c r="B944" s="166"/>
      <c r="C944" s="89"/>
      <c r="D944" s="89"/>
      <c r="E944" s="167"/>
    </row>
    <row r="945" spans="1:5" x14ac:dyDescent="0.25">
      <c r="A945" s="165"/>
      <c r="B945" s="166"/>
      <c r="C945" s="89"/>
      <c r="D945" s="89"/>
      <c r="E945" s="167"/>
    </row>
    <row r="946" spans="1:5" x14ac:dyDescent="0.25">
      <c r="A946" s="165"/>
      <c r="B946" s="166"/>
      <c r="C946" s="89"/>
      <c r="D946" s="89"/>
      <c r="E946" s="167"/>
    </row>
    <row r="947" spans="1:5" x14ac:dyDescent="0.25">
      <c r="A947" s="165"/>
      <c r="B947" s="166"/>
      <c r="C947" s="89"/>
      <c r="D947" s="89"/>
      <c r="E947" s="167"/>
    </row>
    <row r="948" spans="1:5" x14ac:dyDescent="0.25">
      <c r="A948" s="165"/>
      <c r="B948" s="166"/>
      <c r="C948" s="89"/>
      <c r="D948" s="89"/>
      <c r="E948" s="167"/>
    </row>
    <row r="949" spans="1:5" x14ac:dyDescent="0.25">
      <c r="A949" s="165"/>
      <c r="B949" s="166"/>
      <c r="C949" s="89"/>
      <c r="D949" s="89"/>
      <c r="E949" s="167"/>
    </row>
    <row r="950" spans="1:5" x14ac:dyDescent="0.25">
      <c r="A950" s="165"/>
      <c r="B950" s="166"/>
      <c r="C950" s="89"/>
      <c r="D950" s="89"/>
      <c r="E950" s="167"/>
    </row>
    <row r="951" spans="1:5" x14ac:dyDescent="0.25">
      <c r="A951" s="165"/>
      <c r="B951" s="166"/>
      <c r="C951" s="89"/>
      <c r="D951" s="89"/>
      <c r="E951" s="167"/>
    </row>
    <row r="952" spans="1:5" x14ac:dyDescent="0.25">
      <c r="A952" s="165"/>
      <c r="B952" s="166"/>
      <c r="C952" s="89"/>
      <c r="D952" s="89"/>
      <c r="E952" s="167"/>
    </row>
    <row r="953" spans="1:5" x14ac:dyDescent="0.25">
      <c r="A953" s="165"/>
      <c r="B953" s="166"/>
      <c r="C953" s="89"/>
      <c r="D953" s="89"/>
      <c r="E953" s="167"/>
    </row>
    <row r="954" spans="1:5" x14ac:dyDescent="0.25">
      <c r="A954" s="165"/>
      <c r="B954" s="166"/>
      <c r="C954" s="89"/>
      <c r="D954" s="89"/>
      <c r="E954" s="167"/>
    </row>
    <row r="955" spans="1:5" x14ac:dyDescent="0.25">
      <c r="A955" s="165"/>
      <c r="B955" s="166"/>
      <c r="C955" s="89"/>
      <c r="D955" s="89"/>
      <c r="E955" s="167"/>
    </row>
    <row r="956" spans="1:5" x14ac:dyDescent="0.25">
      <c r="A956" s="165"/>
      <c r="B956" s="166"/>
      <c r="C956" s="89"/>
      <c r="D956" s="89"/>
      <c r="E956" s="167"/>
    </row>
    <row r="957" spans="1:5" x14ac:dyDescent="0.25">
      <c r="A957" s="165"/>
      <c r="B957" s="166"/>
      <c r="C957" s="89"/>
      <c r="D957" s="89"/>
      <c r="E957" s="167"/>
    </row>
    <row r="958" spans="1:5" x14ac:dyDescent="0.25">
      <c r="A958" s="165"/>
      <c r="B958" s="166"/>
      <c r="C958" s="89"/>
      <c r="D958" s="89"/>
      <c r="E958" s="167"/>
    </row>
    <row r="959" spans="1:5" x14ac:dyDescent="0.25">
      <c r="A959" s="165"/>
      <c r="B959" s="166"/>
      <c r="C959" s="89"/>
      <c r="D959" s="89"/>
      <c r="E959" s="167"/>
    </row>
    <row r="960" spans="1:5" x14ac:dyDescent="0.25">
      <c r="A960" s="165"/>
      <c r="B960" s="166"/>
      <c r="C960" s="89"/>
      <c r="D960" s="89"/>
      <c r="E960" s="167"/>
    </row>
    <row r="961" spans="1:5" x14ac:dyDescent="0.25">
      <c r="A961" s="165"/>
      <c r="B961" s="166"/>
      <c r="C961" s="89"/>
      <c r="D961" s="89"/>
      <c r="E961" s="167"/>
    </row>
    <row r="962" spans="1:5" x14ac:dyDescent="0.25">
      <c r="A962" s="165"/>
      <c r="B962" s="166"/>
      <c r="C962" s="89"/>
      <c r="D962" s="89"/>
      <c r="E962" s="167"/>
    </row>
    <row r="963" spans="1:5" x14ac:dyDescent="0.25">
      <c r="A963" s="165"/>
      <c r="B963" s="166"/>
      <c r="C963" s="89"/>
      <c r="D963" s="89"/>
      <c r="E963" s="167"/>
    </row>
    <row r="964" spans="1:5" x14ac:dyDescent="0.25">
      <c r="A964" s="165"/>
      <c r="B964" s="166"/>
      <c r="C964" s="89"/>
      <c r="D964" s="89"/>
      <c r="E964" s="167"/>
    </row>
    <row r="965" spans="1:5" x14ac:dyDescent="0.25">
      <c r="A965" s="165"/>
      <c r="B965" s="166"/>
      <c r="C965" s="89"/>
      <c r="D965" s="89"/>
      <c r="E965" s="167"/>
    </row>
    <row r="966" spans="1:5" x14ac:dyDescent="0.25">
      <c r="A966" s="165"/>
      <c r="B966" s="166"/>
      <c r="C966" s="89"/>
      <c r="D966" s="89"/>
      <c r="E966" s="167"/>
    </row>
    <row r="967" spans="1:5" x14ac:dyDescent="0.25">
      <c r="A967" s="165"/>
      <c r="B967" s="166"/>
      <c r="C967" s="89"/>
      <c r="D967" s="89"/>
      <c r="E967" s="167"/>
    </row>
    <row r="968" spans="1:5" x14ac:dyDescent="0.25">
      <c r="A968" s="165"/>
      <c r="B968" s="166"/>
      <c r="C968" s="89"/>
      <c r="D968" s="89"/>
      <c r="E968" s="167"/>
    </row>
    <row r="969" spans="1:5" x14ac:dyDescent="0.25">
      <c r="A969" s="165"/>
      <c r="B969" s="166"/>
      <c r="C969" s="89"/>
      <c r="D969" s="89"/>
      <c r="E969" s="167"/>
    </row>
    <row r="970" spans="1:5" x14ac:dyDescent="0.25">
      <c r="A970" s="165"/>
      <c r="B970" s="166"/>
      <c r="C970" s="89"/>
      <c r="D970" s="89"/>
      <c r="E970" s="167"/>
    </row>
    <row r="971" spans="1:5" x14ac:dyDescent="0.25">
      <c r="A971" s="165"/>
      <c r="B971" s="166"/>
      <c r="C971" s="89"/>
      <c r="D971" s="89"/>
      <c r="E971" s="167"/>
    </row>
    <row r="972" spans="1:5" x14ac:dyDescent="0.25">
      <c r="A972" s="165"/>
      <c r="B972" s="166"/>
      <c r="C972" s="89"/>
      <c r="D972" s="89"/>
      <c r="E972" s="167"/>
    </row>
    <row r="973" spans="1:5" x14ac:dyDescent="0.25">
      <c r="A973" s="165"/>
      <c r="B973" s="166"/>
      <c r="C973" s="89"/>
      <c r="D973" s="89"/>
      <c r="E973" s="167"/>
    </row>
    <row r="974" spans="1:5" x14ac:dyDescent="0.25">
      <c r="A974" s="165"/>
      <c r="B974" s="166"/>
      <c r="C974" s="89"/>
      <c r="D974" s="89"/>
      <c r="E974" s="167"/>
    </row>
    <row r="975" spans="1:5" x14ac:dyDescent="0.25">
      <c r="A975" s="165"/>
      <c r="B975" s="166"/>
      <c r="C975" s="89"/>
      <c r="D975" s="89"/>
      <c r="E975" s="167"/>
    </row>
    <row r="976" spans="1:5" x14ac:dyDescent="0.25">
      <c r="A976" s="165"/>
      <c r="B976" s="166"/>
      <c r="C976" s="89"/>
      <c r="D976" s="89"/>
      <c r="E976" s="167"/>
    </row>
    <row r="977" spans="1:5" x14ac:dyDescent="0.25">
      <c r="A977" s="165"/>
      <c r="B977" s="166"/>
      <c r="C977" s="89"/>
      <c r="D977" s="89"/>
      <c r="E977" s="167"/>
    </row>
    <row r="978" spans="1:5" x14ac:dyDescent="0.25">
      <c r="A978" s="165"/>
      <c r="B978" s="166"/>
      <c r="C978" s="89"/>
      <c r="D978" s="89"/>
      <c r="E978" s="167"/>
    </row>
    <row r="979" spans="1:5" x14ac:dyDescent="0.25">
      <c r="A979" s="165"/>
      <c r="B979" s="166"/>
      <c r="C979" s="89"/>
      <c r="D979" s="89"/>
      <c r="E979" s="167"/>
    </row>
    <row r="980" spans="1:5" x14ac:dyDescent="0.25">
      <c r="A980" s="165"/>
      <c r="B980" s="166"/>
      <c r="C980" s="89"/>
      <c r="D980" s="89"/>
      <c r="E980" s="167"/>
    </row>
    <row r="981" spans="1:5" x14ac:dyDescent="0.25">
      <c r="A981" s="165"/>
      <c r="B981" s="166"/>
      <c r="C981" s="89"/>
      <c r="D981" s="89"/>
      <c r="E981" s="167"/>
    </row>
    <row r="982" spans="1:5" x14ac:dyDescent="0.25">
      <c r="A982" s="165"/>
      <c r="B982" s="166"/>
      <c r="C982" s="89"/>
      <c r="D982" s="89"/>
      <c r="E982" s="167"/>
    </row>
    <row r="983" spans="1:5" x14ac:dyDescent="0.25">
      <c r="A983" s="165"/>
      <c r="B983" s="166"/>
      <c r="C983" s="89"/>
      <c r="D983" s="89"/>
      <c r="E983" s="167"/>
    </row>
    <row r="984" spans="1:5" x14ac:dyDescent="0.25">
      <c r="A984" s="165"/>
      <c r="B984" s="166"/>
      <c r="C984" s="89"/>
      <c r="D984" s="89"/>
      <c r="E984" s="167"/>
    </row>
    <row r="985" spans="1:5" x14ac:dyDescent="0.25">
      <c r="A985" s="165"/>
      <c r="B985" s="166"/>
      <c r="C985" s="89"/>
      <c r="D985" s="89"/>
      <c r="E985" s="167"/>
    </row>
    <row r="986" spans="1:5" x14ac:dyDescent="0.25">
      <c r="A986" s="165"/>
      <c r="B986" s="166"/>
      <c r="C986" s="89"/>
      <c r="D986" s="89"/>
      <c r="E986" s="167"/>
    </row>
    <row r="987" spans="1:5" x14ac:dyDescent="0.25">
      <c r="A987" s="165"/>
      <c r="B987" s="166"/>
      <c r="C987" s="89"/>
      <c r="D987" s="89"/>
      <c r="E987" s="167"/>
    </row>
    <row r="988" spans="1:5" x14ac:dyDescent="0.25">
      <c r="A988" s="165"/>
      <c r="B988" s="166"/>
      <c r="C988" s="89"/>
      <c r="D988" s="89"/>
      <c r="E988" s="167"/>
    </row>
    <row r="989" spans="1:5" x14ac:dyDescent="0.25">
      <c r="A989" s="165"/>
      <c r="B989" s="166"/>
      <c r="C989" s="89"/>
      <c r="D989" s="89"/>
      <c r="E989" s="167"/>
    </row>
    <row r="990" spans="1:5" x14ac:dyDescent="0.25">
      <c r="A990" s="165"/>
      <c r="B990" s="166"/>
      <c r="C990" s="89"/>
      <c r="D990" s="89"/>
      <c r="E990" s="167"/>
    </row>
    <row r="991" spans="1:5" x14ac:dyDescent="0.25">
      <c r="A991" s="165"/>
      <c r="B991" s="166"/>
      <c r="C991" s="89"/>
      <c r="D991" s="89"/>
      <c r="E991" s="167"/>
    </row>
    <row r="992" spans="1:5" x14ac:dyDescent="0.25">
      <c r="A992" s="165"/>
      <c r="B992" s="166"/>
      <c r="C992" s="89"/>
      <c r="D992" s="89"/>
      <c r="E992" s="167"/>
    </row>
    <row r="993" spans="1:5" x14ac:dyDescent="0.25">
      <c r="A993" s="165"/>
      <c r="B993" s="166"/>
      <c r="C993" s="89"/>
      <c r="D993" s="89"/>
      <c r="E993" s="167"/>
    </row>
    <row r="994" spans="1:5" x14ac:dyDescent="0.25">
      <c r="A994" s="165"/>
      <c r="B994" s="166"/>
      <c r="C994" s="89"/>
      <c r="D994" s="89"/>
      <c r="E994" s="167"/>
    </row>
    <row r="995" spans="1:5" x14ac:dyDescent="0.25">
      <c r="A995" s="165"/>
      <c r="B995" s="166"/>
      <c r="C995" s="89"/>
      <c r="D995" s="89"/>
      <c r="E995" s="167"/>
    </row>
    <row r="996" spans="1:5" x14ac:dyDescent="0.25">
      <c r="A996" s="165"/>
      <c r="B996" s="166"/>
      <c r="C996" s="89"/>
      <c r="D996" s="89"/>
      <c r="E996" s="167"/>
    </row>
    <row r="997" spans="1:5" x14ac:dyDescent="0.25">
      <c r="A997" s="165"/>
      <c r="B997" s="166"/>
      <c r="C997" s="89"/>
      <c r="D997" s="89"/>
      <c r="E997" s="167"/>
    </row>
    <row r="998" spans="1:5" x14ac:dyDescent="0.25">
      <c r="A998" s="165"/>
      <c r="B998" s="166"/>
      <c r="C998" s="89"/>
      <c r="D998" s="89"/>
      <c r="E998" s="167"/>
    </row>
    <row r="999" spans="1:5" x14ac:dyDescent="0.25">
      <c r="A999" s="165"/>
      <c r="B999" s="166"/>
      <c r="C999" s="89"/>
      <c r="D999" s="89"/>
      <c r="E999" s="167"/>
    </row>
    <row r="1000" spans="1:5" x14ac:dyDescent="0.25">
      <c r="A1000" s="165"/>
      <c r="B1000" s="166"/>
      <c r="C1000" s="89"/>
      <c r="D1000" s="89"/>
      <c r="E1000" s="167"/>
    </row>
    <row r="1001" spans="1:5" x14ac:dyDescent="0.25">
      <c r="A1001" s="165"/>
      <c r="B1001" s="166"/>
      <c r="C1001" s="89"/>
      <c r="D1001" s="89"/>
      <c r="E1001" s="167"/>
    </row>
    <row r="1002" spans="1:5" x14ac:dyDescent="0.25">
      <c r="A1002" s="165"/>
      <c r="B1002" s="166"/>
      <c r="C1002" s="89"/>
      <c r="D1002" s="89"/>
      <c r="E1002" s="167"/>
    </row>
    <row r="1003" spans="1:5" x14ac:dyDescent="0.25">
      <c r="A1003" s="165"/>
      <c r="B1003" s="166"/>
      <c r="C1003" s="89"/>
      <c r="D1003" s="89"/>
      <c r="E1003" s="167"/>
    </row>
    <row r="1004" spans="1:5" x14ac:dyDescent="0.25">
      <c r="A1004" s="165"/>
      <c r="B1004" s="166"/>
      <c r="C1004" s="89"/>
      <c r="D1004" s="89"/>
      <c r="E1004" s="167"/>
    </row>
    <row r="1005" spans="1:5" x14ac:dyDescent="0.25">
      <c r="A1005" s="165"/>
      <c r="B1005" s="166"/>
      <c r="C1005" s="89"/>
      <c r="D1005" s="89"/>
      <c r="E1005" s="167"/>
    </row>
    <row r="1006" spans="1:5" x14ac:dyDescent="0.25">
      <c r="A1006" s="165"/>
      <c r="B1006" s="166"/>
      <c r="C1006" s="89"/>
      <c r="D1006" s="89"/>
      <c r="E1006" s="167"/>
    </row>
    <row r="1007" spans="1:5" x14ac:dyDescent="0.25">
      <c r="A1007" s="165"/>
      <c r="B1007" s="166"/>
      <c r="C1007" s="89"/>
      <c r="D1007" s="89"/>
      <c r="E1007" s="167"/>
    </row>
    <row r="1008" spans="1:5" x14ac:dyDescent="0.25">
      <c r="A1008" s="165"/>
      <c r="B1008" s="166"/>
      <c r="C1008" s="89"/>
      <c r="D1008" s="89"/>
      <c r="E1008" s="167"/>
    </row>
    <row r="1009" spans="1:5" x14ac:dyDescent="0.25">
      <c r="A1009" s="165"/>
      <c r="B1009" s="166"/>
      <c r="C1009" s="89"/>
      <c r="D1009" s="89"/>
      <c r="E1009" s="167"/>
    </row>
    <row r="1010" spans="1:5" x14ac:dyDescent="0.25">
      <c r="A1010" s="165"/>
      <c r="B1010" s="166"/>
      <c r="C1010" s="89"/>
      <c r="D1010" s="89"/>
      <c r="E1010" s="167"/>
    </row>
    <row r="1011" spans="1:5" x14ac:dyDescent="0.25">
      <c r="A1011" s="165"/>
      <c r="B1011" s="166"/>
      <c r="C1011" s="89"/>
      <c r="D1011" s="89"/>
      <c r="E1011" s="167"/>
    </row>
    <row r="1012" spans="1:5" x14ac:dyDescent="0.25">
      <c r="A1012" s="165"/>
      <c r="B1012" s="166"/>
      <c r="C1012" s="89"/>
      <c r="D1012" s="89"/>
      <c r="E1012" s="167"/>
    </row>
    <row r="1013" spans="1:5" x14ac:dyDescent="0.25">
      <c r="A1013" s="165"/>
      <c r="B1013" s="166"/>
      <c r="C1013" s="89"/>
      <c r="D1013" s="89"/>
      <c r="E1013" s="167"/>
    </row>
    <row r="1014" spans="1:5" x14ac:dyDescent="0.25">
      <c r="A1014" s="165"/>
      <c r="B1014" s="166"/>
      <c r="C1014" s="89"/>
      <c r="D1014" s="89"/>
      <c r="E1014" s="167"/>
    </row>
    <row r="1015" spans="1:5" x14ac:dyDescent="0.25">
      <c r="A1015" s="165"/>
      <c r="B1015" s="166"/>
      <c r="C1015" s="89"/>
      <c r="D1015" s="89"/>
      <c r="E1015" s="167"/>
    </row>
    <row r="1016" spans="1:5" x14ac:dyDescent="0.25">
      <c r="A1016" s="165"/>
      <c r="B1016" s="166"/>
      <c r="C1016" s="89"/>
      <c r="D1016" s="89"/>
      <c r="E1016" s="167"/>
    </row>
    <row r="1017" spans="1:5" x14ac:dyDescent="0.25">
      <c r="A1017" s="165"/>
      <c r="B1017" s="166"/>
      <c r="C1017" s="89"/>
      <c r="D1017" s="89"/>
      <c r="E1017" s="167"/>
    </row>
    <row r="1018" spans="1:5" x14ac:dyDescent="0.25">
      <c r="A1018" s="165"/>
      <c r="B1018" s="166"/>
      <c r="C1018" s="89"/>
      <c r="D1018" s="89"/>
      <c r="E1018" s="167"/>
    </row>
    <row r="1019" spans="1:5" x14ac:dyDescent="0.25">
      <c r="A1019" s="165"/>
      <c r="B1019" s="166"/>
      <c r="C1019" s="89"/>
      <c r="D1019" s="89"/>
      <c r="E1019" s="167"/>
    </row>
    <row r="1020" spans="1:5" x14ac:dyDescent="0.25">
      <c r="A1020" s="165"/>
      <c r="B1020" s="166"/>
      <c r="C1020" s="89"/>
      <c r="D1020" s="89"/>
      <c r="E1020" s="167"/>
    </row>
    <row r="1021" spans="1:5" x14ac:dyDescent="0.25">
      <c r="A1021" s="165"/>
      <c r="B1021" s="166"/>
      <c r="C1021" s="89"/>
      <c r="D1021" s="89"/>
      <c r="E1021" s="167"/>
    </row>
    <row r="1022" spans="1:5" x14ac:dyDescent="0.25">
      <c r="A1022" s="165"/>
      <c r="B1022" s="166"/>
      <c r="C1022" s="89"/>
      <c r="D1022" s="89"/>
      <c r="E1022" s="167"/>
    </row>
    <row r="1023" spans="1:5" x14ac:dyDescent="0.25">
      <c r="A1023" s="165"/>
      <c r="B1023" s="166"/>
      <c r="C1023" s="89"/>
      <c r="D1023" s="89"/>
      <c r="E1023" s="167"/>
    </row>
    <row r="1024" spans="1:5" x14ac:dyDescent="0.25">
      <c r="A1024" s="165"/>
      <c r="B1024" s="166"/>
      <c r="C1024" s="89"/>
      <c r="D1024" s="89"/>
      <c r="E1024" s="167"/>
    </row>
    <row r="1025" spans="1:5" x14ac:dyDescent="0.25">
      <c r="A1025" s="165"/>
      <c r="B1025" s="166"/>
      <c r="C1025" s="89"/>
      <c r="D1025" s="89"/>
      <c r="E1025" s="167"/>
    </row>
    <row r="1026" spans="1:5" x14ac:dyDescent="0.25">
      <c r="A1026" s="165"/>
      <c r="B1026" s="166"/>
      <c r="C1026" s="89"/>
      <c r="D1026" s="89"/>
      <c r="E1026" s="167"/>
    </row>
    <row r="1027" spans="1:5" x14ac:dyDescent="0.25">
      <c r="A1027" s="165"/>
      <c r="B1027" s="166"/>
      <c r="C1027" s="89"/>
      <c r="D1027" s="89"/>
      <c r="E1027" s="167"/>
    </row>
    <row r="1028" spans="1:5" x14ac:dyDescent="0.25">
      <c r="A1028" s="165"/>
      <c r="B1028" s="166"/>
      <c r="C1028" s="89"/>
      <c r="D1028" s="89"/>
      <c r="E1028" s="167"/>
    </row>
    <row r="1029" spans="1:5" x14ac:dyDescent="0.25">
      <c r="A1029" s="165"/>
      <c r="B1029" s="166"/>
      <c r="C1029" s="89"/>
      <c r="D1029" s="89"/>
      <c r="E1029" s="167"/>
    </row>
    <row r="1030" spans="1:5" x14ac:dyDescent="0.25">
      <c r="A1030" s="165"/>
      <c r="B1030" s="166"/>
      <c r="C1030" s="89"/>
      <c r="D1030" s="89"/>
      <c r="E1030" s="167"/>
    </row>
    <row r="1031" spans="1:5" x14ac:dyDescent="0.25">
      <c r="A1031" s="165"/>
      <c r="B1031" s="166"/>
      <c r="C1031" s="89"/>
      <c r="D1031" s="89"/>
      <c r="E1031" s="167"/>
    </row>
    <row r="1032" spans="1:5" x14ac:dyDescent="0.25">
      <c r="A1032" s="165"/>
      <c r="B1032" s="166"/>
      <c r="C1032" s="89"/>
      <c r="D1032" s="89"/>
      <c r="E1032" s="167"/>
    </row>
    <row r="1033" spans="1:5" x14ac:dyDescent="0.25">
      <c r="A1033" s="165"/>
      <c r="B1033" s="166"/>
      <c r="C1033" s="89"/>
      <c r="D1033" s="89"/>
      <c r="E1033" s="167"/>
    </row>
    <row r="1034" spans="1:5" x14ac:dyDescent="0.25">
      <c r="A1034" s="165"/>
      <c r="B1034" s="166"/>
      <c r="C1034" s="89"/>
      <c r="D1034" s="89"/>
      <c r="E1034" s="167"/>
    </row>
    <row r="1035" spans="1:5" x14ac:dyDescent="0.25">
      <c r="A1035" s="165"/>
      <c r="B1035" s="166"/>
      <c r="C1035" s="89"/>
      <c r="D1035" s="89"/>
      <c r="E1035" s="167"/>
    </row>
    <row r="1036" spans="1:5" x14ac:dyDescent="0.25">
      <c r="A1036" s="165"/>
      <c r="B1036" s="166"/>
      <c r="C1036" s="89"/>
      <c r="D1036" s="89"/>
      <c r="E1036" s="167"/>
    </row>
    <row r="1037" spans="1:5" x14ac:dyDescent="0.25">
      <c r="A1037" s="165"/>
      <c r="B1037" s="166"/>
      <c r="C1037" s="89"/>
      <c r="D1037" s="89"/>
      <c r="E1037" s="167"/>
    </row>
    <row r="1038" spans="1:5" x14ac:dyDescent="0.25">
      <c r="A1038" s="165"/>
      <c r="B1038" s="166"/>
      <c r="C1038" s="89"/>
      <c r="D1038" s="89"/>
      <c r="E1038" s="167"/>
    </row>
    <row r="1039" spans="1:5" x14ac:dyDescent="0.25">
      <c r="A1039" s="165"/>
      <c r="B1039" s="166"/>
      <c r="C1039" s="89"/>
      <c r="D1039" s="89"/>
      <c r="E1039" s="167"/>
    </row>
    <row r="1040" spans="1:5" x14ac:dyDescent="0.25">
      <c r="A1040" s="165"/>
      <c r="B1040" s="166"/>
      <c r="C1040" s="89"/>
      <c r="D1040" s="89"/>
      <c r="E1040" s="167"/>
    </row>
    <row r="1041" spans="1:5" x14ac:dyDescent="0.25">
      <c r="A1041" s="165"/>
      <c r="B1041" s="166"/>
      <c r="C1041" s="89"/>
      <c r="D1041" s="89"/>
      <c r="E1041" s="167"/>
    </row>
    <row r="1042" spans="1:5" x14ac:dyDescent="0.25">
      <c r="A1042" s="165"/>
      <c r="B1042" s="166"/>
      <c r="C1042" s="89"/>
      <c r="D1042" s="89"/>
      <c r="E1042" s="167"/>
    </row>
    <row r="1043" spans="1:5" x14ac:dyDescent="0.25">
      <c r="A1043" s="165"/>
      <c r="B1043" s="166"/>
      <c r="C1043" s="89"/>
      <c r="D1043" s="89"/>
      <c r="E1043" s="167"/>
    </row>
    <row r="1044" spans="1:5" x14ac:dyDescent="0.25">
      <c r="A1044" s="165"/>
      <c r="B1044" s="166"/>
      <c r="C1044" s="89"/>
      <c r="D1044" s="89"/>
      <c r="E1044" s="167"/>
    </row>
    <row r="1045" spans="1:5" x14ac:dyDescent="0.25">
      <c r="A1045" s="165"/>
      <c r="B1045" s="166"/>
      <c r="C1045" s="89"/>
      <c r="D1045" s="89"/>
      <c r="E1045" s="167"/>
    </row>
    <row r="1046" spans="1:5" x14ac:dyDescent="0.25">
      <c r="A1046" s="165"/>
      <c r="B1046" s="166"/>
      <c r="C1046" s="89"/>
      <c r="D1046" s="89"/>
      <c r="E1046" s="167"/>
    </row>
    <row r="1047" spans="1:5" x14ac:dyDescent="0.25">
      <c r="A1047" s="165"/>
      <c r="B1047" s="166"/>
      <c r="C1047" s="89"/>
      <c r="D1047" s="89"/>
      <c r="E1047" s="167"/>
    </row>
    <row r="1048" spans="1:5" x14ac:dyDescent="0.25">
      <c r="A1048" s="165"/>
      <c r="B1048" s="166"/>
      <c r="C1048" s="89"/>
      <c r="D1048" s="89"/>
      <c r="E1048" s="167"/>
    </row>
    <row r="1049" spans="1:5" x14ac:dyDescent="0.25">
      <c r="A1049" s="165"/>
      <c r="B1049" s="166"/>
      <c r="C1049" s="89"/>
      <c r="D1049" s="89"/>
      <c r="E1049" s="167"/>
    </row>
    <row r="1050" spans="1:5" x14ac:dyDescent="0.25">
      <c r="A1050" s="165"/>
      <c r="B1050" s="166"/>
      <c r="C1050" s="89"/>
      <c r="D1050" s="89"/>
      <c r="E1050" s="167"/>
    </row>
    <row r="1051" spans="1:5" x14ac:dyDescent="0.25">
      <c r="A1051" s="165"/>
      <c r="B1051" s="166"/>
      <c r="C1051" s="89"/>
      <c r="D1051" s="89"/>
      <c r="E1051" s="167"/>
    </row>
    <row r="1052" spans="1:5" x14ac:dyDescent="0.25">
      <c r="A1052" s="165"/>
      <c r="B1052" s="166"/>
      <c r="C1052" s="89"/>
      <c r="D1052" s="89"/>
      <c r="E1052" s="167"/>
    </row>
    <row r="1053" spans="1:5" x14ac:dyDescent="0.25">
      <c r="A1053" s="165"/>
      <c r="B1053" s="166"/>
      <c r="C1053" s="89"/>
      <c r="D1053" s="89"/>
      <c r="E1053" s="167"/>
    </row>
    <row r="1054" spans="1:5" x14ac:dyDescent="0.25">
      <c r="A1054" s="165"/>
      <c r="B1054" s="166"/>
      <c r="C1054" s="89"/>
      <c r="D1054" s="89"/>
      <c r="E1054" s="167"/>
    </row>
    <row r="1055" spans="1:5" x14ac:dyDescent="0.25">
      <c r="A1055" s="165"/>
      <c r="B1055" s="166"/>
      <c r="C1055" s="89"/>
      <c r="D1055" s="89"/>
      <c r="E1055" s="167"/>
    </row>
    <row r="1056" spans="1:5" x14ac:dyDescent="0.25">
      <c r="A1056" s="165"/>
      <c r="B1056" s="166"/>
      <c r="C1056" s="89"/>
      <c r="D1056" s="89"/>
      <c r="E1056" s="167"/>
    </row>
    <row r="1057" spans="1:5" x14ac:dyDescent="0.25">
      <c r="A1057" s="165"/>
      <c r="B1057" s="166"/>
      <c r="C1057" s="89"/>
      <c r="D1057" s="89"/>
      <c r="E1057" s="167"/>
    </row>
    <row r="1058" spans="1:5" x14ac:dyDescent="0.25">
      <c r="A1058" s="165"/>
      <c r="B1058" s="166"/>
      <c r="C1058" s="89"/>
      <c r="D1058" s="89"/>
      <c r="E1058" s="167"/>
    </row>
    <row r="1059" spans="1:5" x14ac:dyDescent="0.25">
      <c r="A1059" s="165"/>
      <c r="B1059" s="166"/>
      <c r="C1059" s="89"/>
      <c r="D1059" s="89"/>
      <c r="E1059" s="167"/>
    </row>
    <row r="1060" spans="1:5" x14ac:dyDescent="0.25">
      <c r="A1060" s="165"/>
      <c r="B1060" s="166"/>
      <c r="C1060" s="89"/>
      <c r="D1060" s="89"/>
      <c r="E1060" s="167"/>
    </row>
    <row r="1061" spans="1:5" x14ac:dyDescent="0.25">
      <c r="A1061" s="165"/>
      <c r="B1061" s="166"/>
      <c r="C1061" s="89"/>
      <c r="D1061" s="89"/>
      <c r="E1061" s="167"/>
    </row>
    <row r="1062" spans="1:5" x14ac:dyDescent="0.25">
      <c r="A1062" s="165"/>
      <c r="B1062" s="166"/>
      <c r="C1062" s="89"/>
      <c r="D1062" s="89"/>
      <c r="E1062" s="167"/>
    </row>
    <row r="1063" spans="1:5" x14ac:dyDescent="0.25">
      <c r="A1063" s="165"/>
      <c r="B1063" s="166"/>
      <c r="C1063" s="89"/>
      <c r="D1063" s="89"/>
      <c r="E1063" s="167"/>
    </row>
    <row r="1064" spans="1:5" x14ac:dyDescent="0.25">
      <c r="A1064" s="165"/>
      <c r="B1064" s="166"/>
      <c r="C1064" s="89"/>
      <c r="D1064" s="89"/>
      <c r="E1064" s="167"/>
    </row>
    <row r="1065" spans="1:5" x14ac:dyDescent="0.25">
      <c r="A1065" s="165"/>
      <c r="B1065" s="166"/>
      <c r="C1065" s="89"/>
      <c r="D1065" s="89"/>
      <c r="E1065" s="167"/>
    </row>
    <row r="1066" spans="1:5" x14ac:dyDescent="0.25">
      <c r="A1066" s="165"/>
      <c r="B1066" s="166"/>
      <c r="C1066" s="89"/>
      <c r="D1066" s="89"/>
      <c r="E1066" s="167"/>
    </row>
    <row r="1067" spans="1:5" x14ac:dyDescent="0.25">
      <c r="A1067" s="165"/>
      <c r="B1067" s="166"/>
      <c r="C1067" s="89"/>
      <c r="D1067" s="89"/>
      <c r="E1067" s="167"/>
    </row>
    <row r="1068" spans="1:5" x14ac:dyDescent="0.25">
      <c r="A1068" s="165"/>
      <c r="B1068" s="166"/>
      <c r="C1068" s="89"/>
      <c r="D1068" s="89"/>
      <c r="E1068" s="167"/>
    </row>
    <row r="1069" spans="1:5" x14ac:dyDescent="0.25">
      <c r="A1069" s="165"/>
      <c r="B1069" s="166"/>
      <c r="C1069" s="89"/>
      <c r="D1069" s="89"/>
      <c r="E1069" s="167"/>
    </row>
    <row r="1070" spans="1:5" x14ac:dyDescent="0.25">
      <c r="A1070" s="165"/>
      <c r="B1070" s="166"/>
      <c r="C1070" s="89"/>
      <c r="D1070" s="89"/>
      <c r="E1070" s="167"/>
    </row>
    <row r="1071" spans="1:5" x14ac:dyDescent="0.25">
      <c r="A1071" s="165"/>
      <c r="B1071" s="166"/>
      <c r="C1071" s="89"/>
      <c r="D1071" s="89"/>
      <c r="E1071" s="167"/>
    </row>
    <row r="1072" spans="1:5" x14ac:dyDescent="0.25">
      <c r="A1072" s="165"/>
      <c r="B1072" s="166"/>
      <c r="C1072" s="89"/>
      <c r="D1072" s="89"/>
      <c r="E1072" s="167"/>
    </row>
    <row r="1073" spans="1:5" x14ac:dyDescent="0.25">
      <c r="A1073" s="165"/>
      <c r="B1073" s="166"/>
      <c r="C1073" s="89"/>
      <c r="D1073" s="89"/>
      <c r="E1073" s="167"/>
    </row>
    <row r="1074" spans="1:5" x14ac:dyDescent="0.25">
      <c r="A1074" s="165"/>
      <c r="B1074" s="166"/>
      <c r="C1074" s="89"/>
      <c r="D1074" s="89"/>
      <c r="E1074" s="167"/>
    </row>
    <row r="1075" spans="1:5" x14ac:dyDescent="0.25">
      <c r="A1075" s="165"/>
      <c r="B1075" s="166"/>
      <c r="C1075" s="89"/>
      <c r="D1075" s="89"/>
      <c r="E1075" s="167"/>
    </row>
    <row r="1076" spans="1:5" x14ac:dyDescent="0.25">
      <c r="A1076" s="165"/>
      <c r="B1076" s="166"/>
      <c r="C1076" s="89"/>
      <c r="D1076" s="89"/>
      <c r="E1076" s="167"/>
    </row>
    <row r="1077" spans="1:5" x14ac:dyDescent="0.25">
      <c r="A1077" s="165"/>
      <c r="B1077" s="166"/>
      <c r="C1077" s="89"/>
      <c r="D1077" s="89"/>
      <c r="E1077" s="167"/>
    </row>
    <row r="1078" spans="1:5" x14ac:dyDescent="0.25">
      <c r="A1078" s="165"/>
      <c r="B1078" s="166"/>
      <c r="C1078" s="89"/>
      <c r="D1078" s="89"/>
      <c r="E1078" s="167"/>
    </row>
    <row r="1079" spans="1:5" x14ac:dyDescent="0.25">
      <c r="A1079" s="165"/>
      <c r="B1079" s="166"/>
      <c r="C1079" s="89"/>
      <c r="D1079" s="89"/>
      <c r="E1079" s="167"/>
    </row>
    <row r="1080" spans="1:5" x14ac:dyDescent="0.25">
      <c r="A1080" s="165"/>
      <c r="B1080" s="166"/>
      <c r="C1080" s="89"/>
      <c r="D1080" s="89"/>
      <c r="E1080" s="167"/>
    </row>
    <row r="1081" spans="1:5" x14ac:dyDescent="0.25">
      <c r="A1081" s="165"/>
      <c r="B1081" s="166"/>
      <c r="C1081" s="89"/>
      <c r="D1081" s="89"/>
      <c r="E1081" s="167"/>
    </row>
    <row r="1082" spans="1:5" x14ac:dyDescent="0.25">
      <c r="A1082" s="165"/>
      <c r="B1082" s="166"/>
      <c r="C1082" s="89"/>
      <c r="D1082" s="89"/>
      <c r="E1082" s="167"/>
    </row>
    <row r="1083" spans="1:5" x14ac:dyDescent="0.25">
      <c r="A1083" s="165"/>
      <c r="B1083" s="166"/>
      <c r="C1083" s="89"/>
      <c r="D1083" s="89"/>
      <c r="E1083" s="167"/>
    </row>
    <row r="1084" spans="1:5" x14ac:dyDescent="0.25">
      <c r="A1084" s="165"/>
      <c r="B1084" s="166"/>
      <c r="C1084" s="89"/>
      <c r="D1084" s="89"/>
      <c r="E1084" s="167"/>
    </row>
    <row r="1085" spans="1:5" x14ac:dyDescent="0.25">
      <c r="A1085" s="165"/>
      <c r="B1085" s="166"/>
      <c r="C1085" s="89"/>
      <c r="D1085" s="89"/>
      <c r="E1085" s="167"/>
    </row>
    <row r="1086" spans="1:5" x14ac:dyDescent="0.25">
      <c r="A1086" s="165"/>
      <c r="B1086" s="166"/>
      <c r="C1086" s="89"/>
      <c r="D1086" s="89"/>
      <c r="E1086" s="167"/>
    </row>
    <row r="1087" spans="1:5" x14ac:dyDescent="0.25">
      <c r="A1087" s="165"/>
      <c r="B1087" s="166"/>
      <c r="C1087" s="89"/>
      <c r="D1087" s="89"/>
      <c r="E1087" s="167"/>
    </row>
    <row r="1088" spans="1:5" x14ac:dyDescent="0.25">
      <c r="A1088" s="165"/>
      <c r="B1088" s="166"/>
      <c r="C1088" s="89"/>
      <c r="D1088" s="89"/>
      <c r="E1088" s="167"/>
    </row>
    <row r="1089" spans="1:5" x14ac:dyDescent="0.25">
      <c r="A1089" s="165"/>
      <c r="B1089" s="166"/>
      <c r="C1089" s="89"/>
      <c r="D1089" s="89"/>
      <c r="E1089" s="167"/>
    </row>
    <row r="1090" spans="1:5" x14ac:dyDescent="0.25">
      <c r="A1090" s="165"/>
      <c r="B1090" s="166"/>
      <c r="C1090" s="89"/>
      <c r="D1090" s="89"/>
      <c r="E1090" s="167"/>
    </row>
    <row r="1091" spans="1:5" x14ac:dyDescent="0.25">
      <c r="A1091" s="165"/>
      <c r="B1091" s="166"/>
      <c r="C1091" s="89"/>
      <c r="D1091" s="89"/>
      <c r="E1091" s="167"/>
    </row>
    <row r="1092" spans="1:5" x14ac:dyDescent="0.25">
      <c r="A1092" s="165"/>
      <c r="B1092" s="166"/>
      <c r="C1092" s="89"/>
      <c r="D1092" s="89"/>
      <c r="E1092" s="167"/>
    </row>
    <row r="1093" spans="1:5" x14ac:dyDescent="0.25">
      <c r="A1093" s="165"/>
      <c r="B1093" s="166"/>
      <c r="C1093" s="89"/>
      <c r="D1093" s="89"/>
      <c r="E1093" s="167"/>
    </row>
    <row r="1094" spans="1:5" x14ac:dyDescent="0.25">
      <c r="A1094" s="165"/>
      <c r="B1094" s="166"/>
      <c r="C1094" s="89"/>
      <c r="D1094" s="89"/>
      <c r="E1094" s="167"/>
    </row>
    <row r="1095" spans="1:5" x14ac:dyDescent="0.25">
      <c r="A1095" s="165"/>
      <c r="B1095" s="166"/>
      <c r="C1095" s="89"/>
      <c r="D1095" s="89"/>
      <c r="E1095" s="167"/>
    </row>
    <row r="1096" spans="1:5" x14ac:dyDescent="0.25">
      <c r="A1096" s="165"/>
      <c r="B1096" s="166"/>
      <c r="C1096" s="89"/>
      <c r="D1096" s="89"/>
      <c r="E1096" s="167"/>
    </row>
    <row r="1097" spans="1:5" x14ac:dyDescent="0.25">
      <c r="A1097" s="165"/>
      <c r="B1097" s="166"/>
      <c r="C1097" s="89"/>
      <c r="D1097" s="89"/>
      <c r="E1097" s="167"/>
    </row>
    <row r="1098" spans="1:5" x14ac:dyDescent="0.25">
      <c r="A1098" s="165"/>
      <c r="B1098" s="166"/>
      <c r="C1098" s="89"/>
      <c r="D1098" s="89"/>
      <c r="E1098" s="167"/>
    </row>
    <row r="1099" spans="1:5" x14ac:dyDescent="0.25">
      <c r="A1099" s="165"/>
      <c r="B1099" s="166"/>
      <c r="C1099" s="89"/>
      <c r="D1099" s="89"/>
      <c r="E1099" s="167"/>
    </row>
    <row r="1100" spans="1:5" x14ac:dyDescent="0.25">
      <c r="A1100" s="165"/>
      <c r="B1100" s="166"/>
      <c r="C1100" s="89"/>
      <c r="D1100" s="89"/>
      <c r="E1100" s="167"/>
    </row>
    <row r="1101" spans="1:5" x14ac:dyDescent="0.25">
      <c r="A1101" s="165"/>
      <c r="B1101" s="166"/>
      <c r="C1101" s="89"/>
      <c r="D1101" s="89"/>
      <c r="E1101" s="167"/>
    </row>
    <row r="1102" spans="1:5" x14ac:dyDescent="0.25">
      <c r="A1102" s="165"/>
      <c r="B1102" s="166"/>
      <c r="C1102" s="89"/>
      <c r="D1102" s="89"/>
      <c r="E1102" s="167"/>
    </row>
    <row r="1103" spans="1:5" x14ac:dyDescent="0.25">
      <c r="A1103" s="165"/>
      <c r="B1103" s="166"/>
      <c r="C1103" s="89"/>
      <c r="D1103" s="89"/>
      <c r="E1103" s="167"/>
    </row>
    <row r="1104" spans="1:5" x14ac:dyDescent="0.25">
      <c r="A1104" s="165"/>
      <c r="B1104" s="166"/>
      <c r="C1104" s="89"/>
      <c r="D1104" s="89"/>
      <c r="E1104" s="167"/>
    </row>
    <row r="1105" spans="1:5" x14ac:dyDescent="0.25">
      <c r="A1105" s="165"/>
      <c r="B1105" s="166"/>
      <c r="C1105" s="89"/>
      <c r="D1105" s="89"/>
      <c r="E1105" s="167"/>
    </row>
    <row r="1106" spans="1:5" x14ac:dyDescent="0.25">
      <c r="A1106" s="165"/>
      <c r="B1106" s="166"/>
      <c r="C1106" s="89"/>
      <c r="D1106" s="89"/>
      <c r="E1106" s="167"/>
    </row>
    <row r="1107" spans="1:5" x14ac:dyDescent="0.25">
      <c r="A1107" s="165"/>
      <c r="B1107" s="166"/>
      <c r="C1107" s="89"/>
      <c r="D1107" s="89"/>
      <c r="E1107" s="167"/>
    </row>
    <row r="1108" spans="1:5" x14ac:dyDescent="0.25">
      <c r="A1108" s="165"/>
      <c r="B1108" s="166"/>
      <c r="C1108" s="89"/>
      <c r="D1108" s="89"/>
      <c r="E1108" s="167"/>
    </row>
    <row r="1109" spans="1:5" x14ac:dyDescent="0.25">
      <c r="A1109" s="165"/>
      <c r="B1109" s="166"/>
      <c r="C1109" s="89"/>
      <c r="D1109" s="89"/>
      <c r="E1109" s="167"/>
    </row>
    <row r="1110" spans="1:5" x14ac:dyDescent="0.25">
      <c r="A1110" s="165"/>
      <c r="B1110" s="166"/>
      <c r="C1110" s="89"/>
      <c r="D1110" s="89"/>
      <c r="E1110" s="167"/>
    </row>
    <row r="1111" spans="1:5" x14ac:dyDescent="0.25">
      <c r="A1111" s="165"/>
      <c r="B1111" s="166"/>
      <c r="C1111" s="89"/>
      <c r="D1111" s="89"/>
      <c r="E1111" s="167"/>
    </row>
    <row r="1112" spans="1:5" x14ac:dyDescent="0.25">
      <c r="A1112" s="165"/>
      <c r="B1112" s="166"/>
      <c r="C1112" s="89"/>
      <c r="D1112" s="89"/>
      <c r="E1112" s="167"/>
    </row>
    <row r="1113" spans="1:5" x14ac:dyDescent="0.25">
      <c r="A1113" s="165"/>
      <c r="B1113" s="166"/>
      <c r="C1113" s="89"/>
      <c r="D1113" s="89"/>
      <c r="E1113" s="167"/>
    </row>
    <row r="1114" spans="1:5" x14ac:dyDescent="0.25">
      <c r="A1114" s="165"/>
      <c r="B1114" s="166"/>
      <c r="C1114" s="89"/>
      <c r="D1114" s="89"/>
      <c r="E1114" s="167"/>
    </row>
    <row r="1115" spans="1:5" x14ac:dyDescent="0.25">
      <c r="A1115" s="165"/>
      <c r="B1115" s="166"/>
      <c r="C1115" s="89"/>
      <c r="D1115" s="89"/>
      <c r="E1115" s="167"/>
    </row>
    <row r="1116" spans="1:5" x14ac:dyDescent="0.25">
      <c r="A1116" s="165"/>
      <c r="B1116" s="166"/>
      <c r="C1116" s="89"/>
      <c r="D1116" s="89"/>
      <c r="E1116" s="167"/>
    </row>
    <row r="1117" spans="1:5" x14ac:dyDescent="0.25">
      <c r="A1117" s="165"/>
      <c r="B1117" s="166"/>
      <c r="C1117" s="89"/>
      <c r="D1117" s="89"/>
      <c r="E1117" s="167"/>
    </row>
    <row r="1118" spans="1:5" x14ac:dyDescent="0.25">
      <c r="A1118" s="165"/>
      <c r="B1118" s="166"/>
      <c r="C1118" s="89"/>
      <c r="D1118" s="89"/>
      <c r="E1118" s="167"/>
    </row>
    <row r="1119" spans="1:5" x14ac:dyDescent="0.25">
      <c r="A1119" s="165"/>
      <c r="B1119" s="166"/>
      <c r="C1119" s="89"/>
      <c r="D1119" s="89"/>
      <c r="E1119" s="167"/>
    </row>
    <row r="1120" spans="1:5" x14ac:dyDescent="0.25">
      <c r="A1120" s="165"/>
      <c r="B1120" s="166"/>
      <c r="C1120" s="89"/>
      <c r="D1120" s="89"/>
      <c r="E1120" s="167"/>
    </row>
    <row r="1121" spans="1:5" x14ac:dyDescent="0.25">
      <c r="A1121" s="165"/>
      <c r="B1121" s="166"/>
      <c r="C1121" s="89"/>
      <c r="D1121" s="89"/>
      <c r="E1121" s="167"/>
    </row>
    <row r="1122" spans="1:5" x14ac:dyDescent="0.25">
      <c r="A1122" s="165"/>
      <c r="B1122" s="166"/>
      <c r="C1122" s="89"/>
      <c r="D1122" s="89"/>
      <c r="E1122" s="167"/>
    </row>
    <row r="1123" spans="1:5" x14ac:dyDescent="0.25">
      <c r="A1123" s="165"/>
      <c r="B1123" s="166"/>
      <c r="C1123" s="89"/>
      <c r="D1123" s="89"/>
      <c r="E1123" s="167"/>
    </row>
    <row r="1124" spans="1:5" x14ac:dyDescent="0.25">
      <c r="A1124" s="165"/>
      <c r="B1124" s="166"/>
      <c r="C1124" s="89"/>
      <c r="D1124" s="89"/>
      <c r="E1124" s="167"/>
    </row>
    <row r="1125" spans="1:5" x14ac:dyDescent="0.25">
      <c r="A1125" s="165"/>
      <c r="B1125" s="166"/>
      <c r="C1125" s="89"/>
      <c r="D1125" s="89"/>
      <c r="E1125" s="167"/>
    </row>
    <row r="1126" spans="1:5" x14ac:dyDescent="0.25">
      <c r="A1126" s="165"/>
      <c r="B1126" s="166"/>
      <c r="C1126" s="89"/>
      <c r="D1126" s="89"/>
      <c r="E1126" s="167"/>
    </row>
    <row r="1127" spans="1:5" x14ac:dyDescent="0.25">
      <c r="A1127" s="165"/>
      <c r="B1127" s="166"/>
      <c r="C1127" s="89"/>
      <c r="D1127" s="89"/>
      <c r="E1127" s="167"/>
    </row>
    <row r="1128" spans="1:5" x14ac:dyDescent="0.25">
      <c r="A1128" s="165"/>
      <c r="B1128" s="166"/>
      <c r="C1128" s="89"/>
      <c r="D1128" s="89"/>
      <c r="E1128" s="167"/>
    </row>
    <row r="1129" spans="1:5" x14ac:dyDescent="0.25">
      <c r="A1129" s="165"/>
      <c r="B1129" s="166"/>
      <c r="C1129" s="89"/>
      <c r="D1129" s="89"/>
      <c r="E1129" s="167"/>
    </row>
    <row r="1130" spans="1:5" x14ac:dyDescent="0.25">
      <c r="A1130" s="165"/>
      <c r="B1130" s="166"/>
      <c r="C1130" s="89"/>
      <c r="D1130" s="89"/>
      <c r="E1130" s="167"/>
    </row>
    <row r="1131" spans="1:5" x14ac:dyDescent="0.25">
      <c r="A1131" s="165"/>
      <c r="B1131" s="166"/>
      <c r="C1131" s="89"/>
      <c r="D1131" s="89"/>
      <c r="E1131" s="167"/>
    </row>
    <row r="1132" spans="1:5" x14ac:dyDescent="0.25">
      <c r="A1132" s="165"/>
      <c r="B1132" s="166"/>
      <c r="C1132" s="89"/>
      <c r="D1132" s="89"/>
      <c r="E1132" s="167"/>
    </row>
    <row r="1133" spans="1:5" x14ac:dyDescent="0.25">
      <c r="A1133" s="165"/>
      <c r="B1133" s="166"/>
      <c r="C1133" s="89"/>
      <c r="D1133" s="89"/>
      <c r="E1133" s="167"/>
    </row>
    <row r="1134" spans="1:5" x14ac:dyDescent="0.25">
      <c r="A1134" s="165"/>
      <c r="B1134" s="166"/>
      <c r="C1134" s="89"/>
      <c r="D1134" s="89"/>
      <c r="E1134" s="167"/>
    </row>
    <row r="1135" spans="1:5" x14ac:dyDescent="0.25">
      <c r="A1135" s="165"/>
      <c r="B1135" s="166"/>
      <c r="C1135" s="89"/>
      <c r="D1135" s="89"/>
      <c r="E1135" s="167"/>
    </row>
    <row r="1136" spans="1:5" x14ac:dyDescent="0.25">
      <c r="A1136" s="165"/>
      <c r="B1136" s="166"/>
      <c r="C1136" s="89"/>
      <c r="D1136" s="89"/>
      <c r="E1136" s="167"/>
    </row>
    <row r="1137" spans="1:5" x14ac:dyDescent="0.25">
      <c r="A1137" s="165"/>
      <c r="B1137" s="166"/>
      <c r="C1137" s="89"/>
      <c r="D1137" s="89"/>
      <c r="E1137" s="167"/>
    </row>
    <row r="1138" spans="1:5" x14ac:dyDescent="0.25">
      <c r="A1138" s="165"/>
      <c r="B1138" s="166"/>
      <c r="C1138" s="89"/>
      <c r="D1138" s="89"/>
      <c r="E1138" s="167"/>
    </row>
    <row r="1139" spans="1:5" x14ac:dyDescent="0.25">
      <c r="A1139" s="165"/>
      <c r="B1139" s="166"/>
      <c r="C1139" s="89"/>
      <c r="D1139" s="89"/>
      <c r="E1139" s="167"/>
    </row>
    <row r="1140" spans="1:5" x14ac:dyDescent="0.25">
      <c r="A1140" s="165"/>
      <c r="B1140" s="166"/>
      <c r="C1140" s="89"/>
      <c r="D1140" s="89"/>
      <c r="E1140" s="167"/>
    </row>
    <row r="1141" spans="1:5" x14ac:dyDescent="0.25">
      <c r="A1141" s="165"/>
      <c r="B1141" s="166"/>
      <c r="C1141" s="89"/>
      <c r="D1141" s="89"/>
      <c r="E1141" s="167"/>
    </row>
    <row r="1142" spans="1:5" x14ac:dyDescent="0.25">
      <c r="A1142" s="165"/>
      <c r="B1142" s="166"/>
      <c r="C1142" s="89"/>
      <c r="D1142" s="89"/>
      <c r="E1142" s="167"/>
    </row>
    <row r="1143" spans="1:5" x14ac:dyDescent="0.25">
      <c r="A1143" s="165"/>
      <c r="B1143" s="166"/>
      <c r="C1143" s="89"/>
      <c r="D1143" s="89"/>
      <c r="E1143" s="167"/>
    </row>
    <row r="1144" spans="1:5" x14ac:dyDescent="0.25">
      <c r="A1144" s="165"/>
      <c r="B1144" s="166"/>
      <c r="C1144" s="89"/>
      <c r="D1144" s="89"/>
      <c r="E1144" s="167"/>
    </row>
    <row r="1145" spans="1:5" x14ac:dyDescent="0.25">
      <c r="A1145" s="165"/>
      <c r="B1145" s="166"/>
      <c r="C1145" s="89"/>
      <c r="D1145" s="89"/>
      <c r="E1145" s="167"/>
    </row>
    <row r="1146" spans="1:5" x14ac:dyDescent="0.25">
      <c r="A1146" s="165"/>
      <c r="B1146" s="166"/>
      <c r="C1146" s="89"/>
      <c r="D1146" s="89"/>
      <c r="E1146" s="167"/>
    </row>
    <row r="1147" spans="1:5" x14ac:dyDescent="0.25">
      <c r="A1147" s="165"/>
      <c r="B1147" s="166"/>
      <c r="C1147" s="89"/>
      <c r="D1147" s="89"/>
      <c r="E1147" s="167"/>
    </row>
    <row r="1148" spans="1:5" x14ac:dyDescent="0.25">
      <c r="A1148" s="165"/>
      <c r="B1148" s="166"/>
      <c r="C1148" s="89"/>
      <c r="D1148" s="89"/>
      <c r="E1148" s="167"/>
    </row>
    <row r="1149" spans="1:5" x14ac:dyDescent="0.25">
      <c r="A1149" s="165"/>
      <c r="B1149" s="166"/>
      <c r="C1149" s="89"/>
      <c r="D1149" s="89"/>
      <c r="E1149" s="167"/>
    </row>
    <row r="1150" spans="1:5" x14ac:dyDescent="0.25">
      <c r="A1150" s="165"/>
      <c r="B1150" s="166"/>
      <c r="C1150" s="89"/>
      <c r="D1150" s="89"/>
      <c r="E1150" s="167"/>
    </row>
    <row r="1151" spans="1:5" x14ac:dyDescent="0.25">
      <c r="A1151" s="165"/>
      <c r="B1151" s="166"/>
      <c r="C1151" s="89"/>
      <c r="D1151" s="89"/>
      <c r="E1151" s="167"/>
    </row>
    <row r="1152" spans="1:5" x14ac:dyDescent="0.25">
      <c r="A1152" s="165"/>
      <c r="B1152" s="166"/>
      <c r="C1152" s="89"/>
      <c r="D1152" s="89"/>
      <c r="E1152" s="167"/>
    </row>
    <row r="1153" spans="1:5" x14ac:dyDescent="0.25">
      <c r="A1153" s="165"/>
      <c r="B1153" s="166"/>
      <c r="C1153" s="89"/>
      <c r="D1153" s="89"/>
      <c r="E1153" s="167"/>
    </row>
    <row r="1154" spans="1:5" x14ac:dyDescent="0.25">
      <c r="A1154" s="165"/>
      <c r="B1154" s="166"/>
      <c r="C1154" s="89"/>
      <c r="D1154" s="89"/>
      <c r="E1154" s="167"/>
    </row>
    <row r="1155" spans="1:5" x14ac:dyDescent="0.25">
      <c r="A1155" s="165"/>
      <c r="B1155" s="166"/>
      <c r="C1155" s="89"/>
      <c r="D1155" s="89"/>
      <c r="E1155" s="167"/>
    </row>
    <row r="1156" spans="1:5" x14ac:dyDescent="0.25">
      <c r="A1156" s="165"/>
      <c r="B1156" s="166"/>
      <c r="C1156" s="89"/>
      <c r="D1156" s="89"/>
      <c r="E1156" s="167"/>
    </row>
    <row r="1157" spans="1:5" x14ac:dyDescent="0.25">
      <c r="A1157" s="165"/>
      <c r="B1157" s="166"/>
      <c r="C1157" s="89"/>
      <c r="D1157" s="89"/>
      <c r="E1157" s="167"/>
    </row>
    <row r="1158" spans="1:5" x14ac:dyDescent="0.25">
      <c r="A1158" s="165"/>
      <c r="B1158" s="166"/>
      <c r="C1158" s="89"/>
      <c r="D1158" s="89"/>
      <c r="E1158" s="167"/>
    </row>
    <row r="1159" spans="1:5" x14ac:dyDescent="0.25">
      <c r="A1159" s="165"/>
      <c r="B1159" s="166"/>
      <c r="C1159" s="89"/>
      <c r="D1159" s="89"/>
      <c r="E1159" s="167"/>
    </row>
    <row r="1160" spans="1:5" x14ac:dyDescent="0.25">
      <c r="A1160" s="165"/>
      <c r="B1160" s="166"/>
      <c r="C1160" s="89"/>
      <c r="D1160" s="89"/>
      <c r="E1160" s="167"/>
    </row>
    <row r="1161" spans="1:5" x14ac:dyDescent="0.25">
      <c r="A1161" s="165"/>
      <c r="B1161" s="166"/>
      <c r="C1161" s="89"/>
      <c r="D1161" s="89"/>
      <c r="E1161" s="167"/>
    </row>
    <row r="1162" spans="1:5" x14ac:dyDescent="0.25">
      <c r="A1162" s="165"/>
      <c r="B1162" s="166"/>
      <c r="C1162" s="89"/>
      <c r="D1162" s="89"/>
      <c r="E1162" s="167"/>
    </row>
    <row r="1163" spans="1:5" x14ac:dyDescent="0.25">
      <c r="A1163" s="165"/>
      <c r="B1163" s="166"/>
      <c r="C1163" s="89"/>
      <c r="D1163" s="89"/>
      <c r="E1163" s="167"/>
    </row>
    <row r="1164" spans="1:5" x14ac:dyDescent="0.25">
      <c r="A1164" s="165"/>
      <c r="B1164" s="166"/>
      <c r="C1164" s="89"/>
      <c r="D1164" s="89"/>
      <c r="E1164" s="167"/>
    </row>
    <row r="1165" spans="1:5" x14ac:dyDescent="0.25">
      <c r="A1165" s="165"/>
      <c r="B1165" s="166"/>
      <c r="C1165" s="89"/>
      <c r="D1165" s="89"/>
      <c r="E1165" s="167"/>
    </row>
    <row r="1166" spans="1:5" x14ac:dyDescent="0.25">
      <c r="A1166" s="165"/>
      <c r="B1166" s="166"/>
      <c r="C1166" s="89"/>
      <c r="D1166" s="89"/>
      <c r="E1166" s="167"/>
    </row>
    <row r="1167" spans="1:5" x14ac:dyDescent="0.25">
      <c r="A1167" s="165"/>
      <c r="B1167" s="166"/>
      <c r="C1167" s="89"/>
      <c r="D1167" s="89"/>
      <c r="E1167" s="167"/>
    </row>
    <row r="1168" spans="1:5" x14ac:dyDescent="0.25">
      <c r="A1168" s="165"/>
      <c r="B1168" s="166"/>
      <c r="C1168" s="89"/>
      <c r="D1168" s="89"/>
      <c r="E1168" s="167"/>
    </row>
    <row r="1169" spans="1:5" x14ac:dyDescent="0.25">
      <c r="A1169" s="165"/>
      <c r="B1169" s="166"/>
      <c r="C1169" s="89"/>
      <c r="D1169" s="89"/>
      <c r="E1169" s="167"/>
    </row>
    <row r="1170" spans="1:5" x14ac:dyDescent="0.25">
      <c r="A1170" s="165"/>
      <c r="B1170" s="166"/>
      <c r="C1170" s="89"/>
      <c r="D1170" s="89"/>
      <c r="E1170" s="167"/>
    </row>
    <row r="1171" spans="1:5" x14ac:dyDescent="0.25">
      <c r="A1171" s="165"/>
      <c r="B1171" s="166"/>
      <c r="C1171" s="89"/>
      <c r="D1171" s="89"/>
      <c r="E1171" s="167"/>
    </row>
    <row r="1172" spans="1:5" x14ac:dyDescent="0.25">
      <c r="A1172" s="165"/>
      <c r="B1172" s="166"/>
      <c r="C1172" s="89"/>
      <c r="D1172" s="89"/>
      <c r="E1172" s="167"/>
    </row>
    <row r="1173" spans="1:5" x14ac:dyDescent="0.25">
      <c r="A1173" s="165"/>
      <c r="B1173" s="166"/>
      <c r="C1173" s="89"/>
      <c r="D1173" s="89"/>
      <c r="E1173" s="167"/>
    </row>
    <row r="1174" spans="1:5" x14ac:dyDescent="0.25">
      <c r="A1174" s="165"/>
      <c r="B1174" s="166"/>
      <c r="C1174" s="89"/>
      <c r="D1174" s="89"/>
      <c r="E1174" s="167"/>
    </row>
    <row r="1175" spans="1:5" x14ac:dyDescent="0.25">
      <c r="A1175" s="165"/>
      <c r="B1175" s="166"/>
      <c r="C1175" s="89"/>
      <c r="D1175" s="89"/>
      <c r="E1175" s="167"/>
    </row>
    <row r="1176" spans="1:5" x14ac:dyDescent="0.25">
      <c r="A1176" s="165"/>
      <c r="B1176" s="166"/>
      <c r="C1176" s="89"/>
      <c r="D1176" s="89"/>
      <c r="E1176" s="167"/>
    </row>
    <row r="1177" spans="1:5" x14ac:dyDescent="0.25">
      <c r="A1177" s="165"/>
      <c r="B1177" s="166"/>
      <c r="C1177" s="89"/>
      <c r="D1177" s="89"/>
      <c r="E1177" s="167"/>
    </row>
    <row r="1178" spans="1:5" x14ac:dyDescent="0.25">
      <c r="A1178" s="165"/>
      <c r="B1178" s="166"/>
      <c r="C1178" s="89"/>
      <c r="D1178" s="89"/>
      <c r="E1178" s="167"/>
    </row>
    <row r="1179" spans="1:5" x14ac:dyDescent="0.25">
      <c r="A1179" s="165"/>
      <c r="B1179" s="166"/>
      <c r="C1179" s="89"/>
      <c r="D1179" s="89"/>
      <c r="E1179" s="167"/>
    </row>
    <row r="1180" spans="1:5" x14ac:dyDescent="0.25">
      <c r="A1180" s="165"/>
      <c r="B1180" s="166"/>
      <c r="C1180" s="89"/>
      <c r="D1180" s="89"/>
      <c r="E1180" s="167"/>
    </row>
    <row r="1181" spans="1:5" x14ac:dyDescent="0.25">
      <c r="A1181" s="165"/>
      <c r="B1181" s="166"/>
      <c r="C1181" s="89"/>
      <c r="D1181" s="89"/>
      <c r="E1181" s="167"/>
    </row>
    <row r="1182" spans="1:5" x14ac:dyDescent="0.25">
      <c r="A1182" s="165"/>
      <c r="B1182" s="166"/>
      <c r="C1182" s="89"/>
      <c r="D1182" s="89"/>
      <c r="E1182" s="167"/>
    </row>
    <row r="1183" spans="1:5" x14ac:dyDescent="0.25">
      <c r="A1183" s="165"/>
      <c r="B1183" s="166"/>
      <c r="C1183" s="89"/>
      <c r="D1183" s="89"/>
      <c r="E1183" s="167"/>
    </row>
    <row r="1184" spans="1:5" x14ac:dyDescent="0.25">
      <c r="A1184" s="165"/>
      <c r="B1184" s="166"/>
      <c r="C1184" s="89"/>
      <c r="D1184" s="89"/>
      <c r="E1184" s="167"/>
    </row>
    <row r="1185" spans="1:5" x14ac:dyDescent="0.25">
      <c r="A1185" s="165"/>
      <c r="B1185" s="166"/>
      <c r="C1185" s="89"/>
      <c r="D1185" s="89"/>
      <c r="E1185" s="167"/>
    </row>
    <row r="1186" spans="1:5" x14ac:dyDescent="0.25">
      <c r="A1186" s="165"/>
      <c r="B1186" s="166"/>
      <c r="C1186" s="89"/>
      <c r="D1186" s="89"/>
      <c r="E1186" s="167"/>
    </row>
    <row r="1187" spans="1:5" x14ac:dyDescent="0.25">
      <c r="A1187" s="165"/>
      <c r="B1187" s="166"/>
      <c r="C1187" s="89"/>
      <c r="D1187" s="89"/>
      <c r="E1187" s="167"/>
    </row>
    <row r="1188" spans="1:5" x14ac:dyDescent="0.25">
      <c r="A1188" s="165"/>
      <c r="B1188" s="166"/>
      <c r="C1188" s="89"/>
      <c r="D1188" s="89"/>
      <c r="E1188" s="167"/>
    </row>
    <row r="1189" spans="1:5" x14ac:dyDescent="0.25">
      <c r="A1189" s="165"/>
      <c r="B1189" s="166"/>
      <c r="C1189" s="89"/>
      <c r="D1189" s="89"/>
      <c r="E1189" s="167"/>
    </row>
    <row r="1190" spans="1:5" x14ac:dyDescent="0.25">
      <c r="A1190" s="165"/>
      <c r="B1190" s="166"/>
      <c r="C1190" s="89"/>
      <c r="D1190" s="89"/>
      <c r="E1190" s="167"/>
    </row>
    <row r="1191" spans="1:5" x14ac:dyDescent="0.25">
      <c r="A1191" s="165"/>
      <c r="B1191" s="166"/>
      <c r="C1191" s="89"/>
      <c r="D1191" s="89"/>
      <c r="E1191" s="167"/>
    </row>
    <row r="1192" spans="1:5" x14ac:dyDescent="0.25">
      <c r="A1192" s="165"/>
      <c r="B1192" s="166"/>
      <c r="C1192" s="89"/>
      <c r="D1192" s="89"/>
      <c r="E1192" s="167"/>
    </row>
    <row r="1193" spans="1:5" x14ac:dyDescent="0.25">
      <c r="A1193" s="165"/>
      <c r="B1193" s="166"/>
      <c r="C1193" s="89"/>
      <c r="D1193" s="89"/>
      <c r="E1193" s="167"/>
    </row>
    <row r="1194" spans="1:5" x14ac:dyDescent="0.25">
      <c r="A1194" s="165"/>
      <c r="B1194" s="166"/>
      <c r="C1194" s="89"/>
      <c r="D1194" s="89"/>
      <c r="E1194" s="167"/>
    </row>
    <row r="1195" spans="1:5" x14ac:dyDescent="0.25">
      <c r="A1195" s="165"/>
      <c r="B1195" s="166"/>
      <c r="C1195" s="89"/>
      <c r="D1195" s="89"/>
      <c r="E1195" s="167"/>
    </row>
    <row r="1196" spans="1:5" x14ac:dyDescent="0.25">
      <c r="A1196" s="165"/>
      <c r="B1196" s="166"/>
      <c r="C1196" s="89"/>
      <c r="D1196" s="89"/>
      <c r="E1196" s="167"/>
    </row>
    <row r="1197" spans="1:5" x14ac:dyDescent="0.25">
      <c r="A1197" s="165"/>
      <c r="B1197" s="166"/>
      <c r="C1197" s="89"/>
      <c r="D1197" s="89"/>
      <c r="E1197" s="167"/>
    </row>
    <row r="1198" spans="1:5" x14ac:dyDescent="0.25">
      <c r="A1198" s="165"/>
      <c r="B1198" s="166"/>
      <c r="C1198" s="89"/>
      <c r="D1198" s="89"/>
      <c r="E1198" s="167"/>
    </row>
    <row r="1199" spans="1:5" x14ac:dyDescent="0.25">
      <c r="A1199" s="165"/>
      <c r="B1199" s="166"/>
      <c r="C1199" s="89"/>
      <c r="D1199" s="89"/>
      <c r="E1199" s="167"/>
    </row>
    <row r="1200" spans="1:5" x14ac:dyDescent="0.25">
      <c r="A1200" s="165"/>
      <c r="B1200" s="166"/>
      <c r="C1200" s="89"/>
      <c r="D1200" s="89"/>
      <c r="E1200" s="167"/>
    </row>
    <row r="1201" spans="1:5" x14ac:dyDescent="0.25">
      <c r="A1201" s="165"/>
      <c r="B1201" s="166"/>
      <c r="C1201" s="89"/>
      <c r="D1201" s="89"/>
      <c r="E1201" s="167"/>
    </row>
    <row r="1202" spans="1:5" x14ac:dyDescent="0.25">
      <c r="A1202" s="165"/>
      <c r="B1202" s="166"/>
      <c r="C1202" s="89"/>
      <c r="D1202" s="89"/>
      <c r="E1202" s="167"/>
    </row>
    <row r="1203" spans="1:5" x14ac:dyDescent="0.25">
      <c r="A1203" s="165"/>
      <c r="B1203" s="166"/>
      <c r="C1203" s="89"/>
      <c r="D1203" s="89"/>
      <c r="E1203" s="167"/>
    </row>
    <row r="1204" spans="1:5" x14ac:dyDescent="0.25">
      <c r="A1204" s="165"/>
      <c r="B1204" s="166"/>
      <c r="C1204" s="89"/>
      <c r="D1204" s="89"/>
      <c r="E1204" s="167"/>
    </row>
    <row r="1205" spans="1:5" x14ac:dyDescent="0.25">
      <c r="A1205" s="165"/>
      <c r="B1205" s="166"/>
      <c r="C1205" s="89"/>
      <c r="D1205" s="89"/>
      <c r="E1205" s="167"/>
    </row>
    <row r="1206" spans="1:5" x14ac:dyDescent="0.25">
      <c r="A1206" s="165"/>
      <c r="B1206" s="166"/>
      <c r="C1206" s="89"/>
      <c r="D1206" s="89"/>
      <c r="E1206" s="167"/>
    </row>
    <row r="1207" spans="1:5" x14ac:dyDescent="0.25">
      <c r="A1207" s="165"/>
      <c r="B1207" s="166"/>
      <c r="C1207" s="89"/>
      <c r="D1207" s="89"/>
      <c r="E1207" s="167"/>
    </row>
    <row r="1208" spans="1:5" x14ac:dyDescent="0.25">
      <c r="A1208" s="165"/>
      <c r="B1208" s="166"/>
      <c r="C1208" s="89"/>
      <c r="D1208" s="89"/>
      <c r="E1208" s="167"/>
    </row>
    <row r="1209" spans="1:5" x14ac:dyDescent="0.25">
      <c r="A1209" s="165"/>
      <c r="B1209" s="166"/>
      <c r="C1209" s="89"/>
      <c r="D1209" s="89"/>
      <c r="E1209" s="167"/>
    </row>
    <row r="1210" spans="1:5" x14ac:dyDescent="0.25">
      <c r="A1210" s="165"/>
      <c r="B1210" s="166"/>
      <c r="C1210" s="89"/>
      <c r="D1210" s="89"/>
      <c r="E1210" s="167"/>
    </row>
    <row r="1211" spans="1:5" x14ac:dyDescent="0.25">
      <c r="A1211" s="165"/>
      <c r="B1211" s="166"/>
      <c r="C1211" s="89"/>
      <c r="D1211" s="89"/>
      <c r="E1211" s="167"/>
    </row>
    <row r="1212" spans="1:5" x14ac:dyDescent="0.25">
      <c r="A1212" s="165"/>
      <c r="B1212" s="166"/>
      <c r="C1212" s="89"/>
      <c r="D1212" s="89"/>
      <c r="E1212" s="167"/>
    </row>
    <row r="1213" spans="1:5" x14ac:dyDescent="0.25">
      <c r="A1213" s="165"/>
      <c r="B1213" s="166"/>
      <c r="C1213" s="89"/>
      <c r="D1213" s="89"/>
      <c r="E1213" s="167"/>
    </row>
    <row r="1214" spans="1:5" x14ac:dyDescent="0.25">
      <c r="A1214" s="165"/>
      <c r="B1214" s="166"/>
      <c r="C1214" s="89"/>
      <c r="D1214" s="89"/>
      <c r="E1214" s="167"/>
    </row>
    <row r="1215" spans="1:5" x14ac:dyDescent="0.25">
      <c r="A1215" s="165"/>
      <c r="B1215" s="166"/>
      <c r="C1215" s="89"/>
      <c r="D1215" s="89"/>
      <c r="E1215" s="167"/>
    </row>
    <row r="1216" spans="1:5" x14ac:dyDescent="0.25">
      <c r="A1216" s="165"/>
      <c r="B1216" s="166"/>
      <c r="C1216" s="89"/>
      <c r="D1216" s="89"/>
      <c r="E1216" s="167"/>
    </row>
    <row r="1217" spans="1:5" x14ac:dyDescent="0.25">
      <c r="A1217" s="165"/>
      <c r="B1217" s="166"/>
      <c r="C1217" s="89"/>
      <c r="D1217" s="89"/>
      <c r="E1217" s="167"/>
    </row>
    <row r="1218" spans="1:5" x14ac:dyDescent="0.25">
      <c r="A1218" s="165"/>
      <c r="B1218" s="166"/>
      <c r="C1218" s="89"/>
      <c r="D1218" s="89"/>
      <c r="E1218" s="167"/>
    </row>
    <row r="1219" spans="1:5" x14ac:dyDescent="0.25">
      <c r="A1219" s="165"/>
      <c r="B1219" s="166"/>
      <c r="C1219" s="89"/>
      <c r="D1219" s="89"/>
      <c r="E1219" s="167"/>
    </row>
    <row r="1220" spans="1:5" x14ac:dyDescent="0.25">
      <c r="A1220" s="165"/>
      <c r="B1220" s="166"/>
      <c r="C1220" s="89"/>
      <c r="D1220" s="89"/>
      <c r="E1220" s="167"/>
    </row>
    <row r="1221" spans="1:5" x14ac:dyDescent="0.25">
      <c r="A1221" s="165"/>
      <c r="B1221" s="166"/>
      <c r="C1221" s="89"/>
      <c r="D1221" s="89"/>
      <c r="E1221" s="167"/>
    </row>
    <row r="1222" spans="1:5" x14ac:dyDescent="0.25">
      <c r="A1222" s="165"/>
      <c r="B1222" s="166"/>
      <c r="C1222" s="89"/>
      <c r="D1222" s="89"/>
      <c r="E1222" s="167"/>
    </row>
    <row r="1223" spans="1:5" x14ac:dyDescent="0.25">
      <c r="A1223" s="165"/>
      <c r="B1223" s="166"/>
      <c r="C1223" s="89"/>
      <c r="D1223" s="89"/>
      <c r="E1223" s="167"/>
    </row>
    <row r="1224" spans="1:5" x14ac:dyDescent="0.25">
      <c r="A1224" s="165"/>
      <c r="B1224" s="166"/>
      <c r="C1224" s="89"/>
      <c r="D1224" s="89"/>
      <c r="E1224" s="167"/>
    </row>
    <row r="1225" spans="1:5" x14ac:dyDescent="0.25">
      <c r="A1225" s="165"/>
      <c r="B1225" s="166"/>
      <c r="C1225" s="89"/>
      <c r="D1225" s="89"/>
      <c r="E1225" s="167"/>
    </row>
    <row r="1226" spans="1:5" x14ac:dyDescent="0.25">
      <c r="A1226" s="165"/>
      <c r="B1226" s="166"/>
      <c r="C1226" s="89"/>
      <c r="D1226" s="89"/>
      <c r="E1226" s="167"/>
    </row>
    <row r="1227" spans="1:5" x14ac:dyDescent="0.25">
      <c r="A1227" s="165"/>
      <c r="B1227" s="166"/>
      <c r="C1227" s="89"/>
      <c r="D1227" s="89"/>
      <c r="E1227" s="167"/>
    </row>
    <row r="1228" spans="1:5" x14ac:dyDescent="0.25">
      <c r="A1228" s="165"/>
      <c r="B1228" s="166"/>
      <c r="C1228" s="89"/>
      <c r="D1228" s="89"/>
      <c r="E1228" s="167"/>
    </row>
    <row r="1229" spans="1:5" x14ac:dyDescent="0.25">
      <c r="A1229" s="165"/>
      <c r="B1229" s="166"/>
      <c r="C1229" s="89"/>
      <c r="D1229" s="89"/>
      <c r="E1229" s="167"/>
    </row>
    <row r="1230" spans="1:5" x14ac:dyDescent="0.25">
      <c r="A1230" s="165"/>
      <c r="B1230" s="166"/>
      <c r="C1230" s="89"/>
      <c r="D1230" s="89"/>
      <c r="E1230" s="167"/>
    </row>
    <row r="1231" spans="1:5" x14ac:dyDescent="0.25">
      <c r="A1231" s="165"/>
      <c r="B1231" s="166"/>
      <c r="C1231" s="89"/>
      <c r="D1231" s="89"/>
      <c r="E1231" s="167"/>
    </row>
    <row r="1232" spans="1:5" x14ac:dyDescent="0.25">
      <c r="A1232" s="165"/>
      <c r="B1232" s="166"/>
      <c r="C1232" s="89"/>
      <c r="D1232" s="89"/>
      <c r="E1232" s="167"/>
    </row>
    <row r="1233" spans="1:5" x14ac:dyDescent="0.25">
      <c r="A1233" s="165"/>
      <c r="B1233" s="166"/>
      <c r="C1233" s="89"/>
      <c r="D1233" s="89"/>
      <c r="E1233" s="167"/>
    </row>
    <row r="1234" spans="1:5" x14ac:dyDescent="0.25">
      <c r="A1234" s="165"/>
      <c r="B1234" s="166"/>
      <c r="C1234" s="89"/>
      <c r="D1234" s="89"/>
      <c r="E1234" s="167"/>
    </row>
    <row r="1235" spans="1:5" x14ac:dyDescent="0.25">
      <c r="A1235" s="165"/>
      <c r="B1235" s="166"/>
      <c r="C1235" s="89"/>
      <c r="D1235" s="89"/>
      <c r="E1235" s="167"/>
    </row>
    <row r="1236" spans="1:5" x14ac:dyDescent="0.25">
      <c r="A1236" s="165"/>
      <c r="B1236" s="166"/>
      <c r="C1236" s="89"/>
      <c r="D1236" s="89"/>
      <c r="E1236" s="167"/>
    </row>
    <row r="1237" spans="1:5" x14ac:dyDescent="0.25">
      <c r="A1237" s="165"/>
      <c r="B1237" s="166"/>
      <c r="C1237" s="89"/>
      <c r="D1237" s="89"/>
      <c r="E1237" s="167"/>
    </row>
    <row r="1238" spans="1:5" x14ac:dyDescent="0.25">
      <c r="A1238" s="165"/>
      <c r="B1238" s="166"/>
      <c r="C1238" s="89"/>
      <c r="D1238" s="89"/>
      <c r="E1238" s="167"/>
    </row>
    <row r="1239" spans="1:5" x14ac:dyDescent="0.25">
      <c r="A1239" s="165"/>
      <c r="B1239" s="166"/>
      <c r="C1239" s="89"/>
      <c r="D1239" s="89"/>
      <c r="E1239" s="167"/>
    </row>
    <row r="1240" spans="1:5" x14ac:dyDescent="0.25">
      <c r="A1240" s="165"/>
      <c r="B1240" s="166"/>
      <c r="C1240" s="89"/>
      <c r="D1240" s="89"/>
      <c r="E1240" s="167"/>
    </row>
    <row r="1241" spans="1:5" x14ac:dyDescent="0.25">
      <c r="A1241" s="165"/>
      <c r="B1241" s="166"/>
      <c r="C1241" s="89"/>
      <c r="D1241" s="89"/>
      <c r="E1241" s="167"/>
    </row>
    <row r="1242" spans="1:5" x14ac:dyDescent="0.25">
      <c r="A1242" s="165"/>
      <c r="B1242" s="166"/>
      <c r="C1242" s="89"/>
      <c r="D1242" s="89"/>
      <c r="E1242" s="167"/>
    </row>
    <row r="1243" spans="1:5" x14ac:dyDescent="0.25">
      <c r="A1243" s="165"/>
      <c r="B1243" s="166"/>
      <c r="C1243" s="89"/>
      <c r="D1243" s="89"/>
      <c r="E1243" s="167"/>
    </row>
    <row r="1244" spans="1:5" x14ac:dyDescent="0.25">
      <c r="A1244" s="165"/>
      <c r="B1244" s="166"/>
      <c r="C1244" s="89"/>
      <c r="D1244" s="89"/>
      <c r="E1244" s="167"/>
    </row>
    <row r="1245" spans="1:5" x14ac:dyDescent="0.25">
      <c r="A1245" s="165"/>
      <c r="B1245" s="166"/>
      <c r="C1245" s="89"/>
      <c r="D1245" s="89"/>
      <c r="E1245" s="167"/>
    </row>
    <row r="1246" spans="1:5" x14ac:dyDescent="0.25">
      <c r="A1246" s="165"/>
      <c r="B1246" s="166"/>
      <c r="C1246" s="89"/>
      <c r="D1246" s="89"/>
      <c r="E1246" s="167"/>
    </row>
    <row r="1247" spans="1:5" x14ac:dyDescent="0.25">
      <c r="A1247" s="165"/>
      <c r="B1247" s="166"/>
      <c r="C1247" s="89"/>
      <c r="D1247" s="89"/>
      <c r="E1247" s="167"/>
    </row>
    <row r="1248" spans="1:5" x14ac:dyDescent="0.25">
      <c r="A1248" s="165"/>
      <c r="B1248" s="166"/>
      <c r="C1248" s="89"/>
      <c r="D1248" s="89"/>
      <c r="E1248" s="167"/>
    </row>
    <row r="1249" spans="1:5" x14ac:dyDescent="0.25">
      <c r="A1249" s="165"/>
      <c r="B1249" s="166"/>
      <c r="C1249" s="89"/>
      <c r="D1249" s="89"/>
      <c r="E1249" s="167"/>
    </row>
    <row r="1250" spans="1:5" x14ac:dyDescent="0.25">
      <c r="A1250" s="165"/>
      <c r="B1250" s="166"/>
      <c r="C1250" s="89"/>
      <c r="D1250" s="89"/>
      <c r="E1250" s="167"/>
    </row>
    <row r="1251" spans="1:5" x14ac:dyDescent="0.25">
      <c r="A1251" s="165"/>
      <c r="B1251" s="166"/>
      <c r="C1251" s="89"/>
      <c r="D1251" s="89"/>
      <c r="E1251" s="167"/>
    </row>
    <row r="1252" spans="1:5" x14ac:dyDescent="0.25">
      <c r="A1252" s="165"/>
      <c r="B1252" s="166"/>
      <c r="C1252" s="89"/>
      <c r="D1252" s="89"/>
      <c r="E1252" s="167"/>
    </row>
    <row r="1253" spans="1:5" x14ac:dyDescent="0.25">
      <c r="A1253" s="165"/>
      <c r="B1253" s="166"/>
      <c r="C1253" s="89"/>
      <c r="D1253" s="89"/>
      <c r="E1253" s="167"/>
    </row>
    <row r="1254" spans="1:5" x14ac:dyDescent="0.25">
      <c r="A1254" s="165"/>
      <c r="B1254" s="166"/>
      <c r="C1254" s="89"/>
      <c r="D1254" s="89"/>
      <c r="E1254" s="167"/>
    </row>
    <row r="1255" spans="1:5" x14ac:dyDescent="0.25">
      <c r="A1255" s="165"/>
      <c r="B1255" s="166"/>
      <c r="C1255" s="89"/>
      <c r="D1255" s="89"/>
      <c r="E1255" s="167"/>
    </row>
    <row r="1256" spans="1:5" x14ac:dyDescent="0.25">
      <c r="A1256" s="165"/>
      <c r="B1256" s="166"/>
      <c r="C1256" s="89"/>
      <c r="D1256" s="89"/>
      <c r="E1256" s="167"/>
    </row>
    <row r="1257" spans="1:5" x14ac:dyDescent="0.25">
      <c r="A1257" s="165"/>
      <c r="B1257" s="166"/>
      <c r="C1257" s="89"/>
      <c r="D1257" s="89"/>
      <c r="E1257" s="167"/>
    </row>
    <row r="1258" spans="1:5" x14ac:dyDescent="0.25">
      <c r="A1258" s="165"/>
      <c r="B1258" s="166"/>
      <c r="C1258" s="89"/>
      <c r="D1258" s="89"/>
      <c r="E1258" s="167"/>
    </row>
    <row r="1259" spans="1:5" x14ac:dyDescent="0.25">
      <c r="A1259" s="165"/>
      <c r="B1259" s="166"/>
      <c r="C1259" s="89"/>
      <c r="D1259" s="89"/>
      <c r="E1259" s="167"/>
    </row>
    <row r="1260" spans="1:5" x14ac:dyDescent="0.25">
      <c r="A1260" s="165"/>
      <c r="B1260" s="166"/>
      <c r="C1260" s="89"/>
      <c r="D1260" s="89"/>
      <c r="E1260" s="167"/>
    </row>
    <row r="1261" spans="1:5" x14ac:dyDescent="0.25">
      <c r="A1261" s="165"/>
      <c r="B1261" s="166"/>
      <c r="C1261" s="89"/>
      <c r="D1261" s="89"/>
      <c r="E1261" s="167"/>
    </row>
    <row r="1262" spans="1:5" x14ac:dyDescent="0.25">
      <c r="A1262" s="165"/>
      <c r="B1262" s="166"/>
      <c r="C1262" s="89"/>
      <c r="D1262" s="89"/>
      <c r="E1262" s="167"/>
    </row>
    <row r="1263" spans="1:5" x14ac:dyDescent="0.25">
      <c r="A1263" s="165"/>
      <c r="B1263" s="166"/>
      <c r="C1263" s="89"/>
      <c r="D1263" s="89"/>
      <c r="E1263" s="167"/>
    </row>
    <row r="1264" spans="1:5" x14ac:dyDescent="0.25">
      <c r="A1264" s="165"/>
      <c r="B1264" s="166"/>
      <c r="C1264" s="89"/>
      <c r="D1264" s="89"/>
      <c r="E1264" s="167"/>
    </row>
    <row r="1265" spans="1:5" x14ac:dyDescent="0.25">
      <c r="A1265" s="165"/>
      <c r="B1265" s="166"/>
      <c r="C1265" s="89"/>
      <c r="D1265" s="89"/>
      <c r="E1265" s="167"/>
    </row>
    <row r="1266" spans="1:5" x14ac:dyDescent="0.25">
      <c r="A1266" s="165"/>
      <c r="B1266" s="166"/>
      <c r="C1266" s="89"/>
      <c r="D1266" s="89"/>
      <c r="E1266" s="167"/>
    </row>
    <row r="1267" spans="1:5" x14ac:dyDescent="0.25">
      <c r="A1267" s="165"/>
      <c r="B1267" s="166"/>
      <c r="C1267" s="89"/>
      <c r="D1267" s="89"/>
      <c r="E1267" s="167"/>
    </row>
    <row r="1268" spans="1:5" x14ac:dyDescent="0.25">
      <c r="A1268" s="165"/>
      <c r="B1268" s="166"/>
      <c r="C1268" s="89"/>
      <c r="D1268" s="89"/>
      <c r="E1268" s="167"/>
    </row>
    <row r="1269" spans="1:5" x14ac:dyDescent="0.25">
      <c r="A1269" s="165"/>
      <c r="B1269" s="166"/>
      <c r="C1269" s="89"/>
      <c r="D1269" s="89"/>
      <c r="E1269" s="167"/>
    </row>
    <row r="1270" spans="1:5" x14ac:dyDescent="0.25">
      <c r="A1270" s="165"/>
      <c r="B1270" s="166"/>
      <c r="C1270" s="89"/>
      <c r="D1270" s="89"/>
      <c r="E1270" s="167"/>
    </row>
    <row r="1271" spans="1:5" x14ac:dyDescent="0.25">
      <c r="A1271" s="165"/>
      <c r="B1271" s="166"/>
      <c r="C1271" s="89"/>
      <c r="D1271" s="89"/>
      <c r="E1271" s="167"/>
    </row>
    <row r="1272" spans="1:5" x14ac:dyDescent="0.25">
      <c r="A1272" s="165"/>
      <c r="B1272" s="166"/>
      <c r="C1272" s="89"/>
      <c r="D1272" s="89"/>
      <c r="E1272" s="167"/>
    </row>
    <row r="1273" spans="1:5" x14ac:dyDescent="0.25">
      <c r="A1273" s="165"/>
      <c r="B1273" s="166"/>
      <c r="C1273" s="89"/>
      <c r="D1273" s="89"/>
      <c r="E1273" s="167"/>
    </row>
    <row r="1274" spans="1:5" x14ac:dyDescent="0.25">
      <c r="A1274" s="165"/>
      <c r="B1274" s="166"/>
      <c r="C1274" s="89"/>
      <c r="D1274" s="89"/>
      <c r="E1274" s="167"/>
    </row>
    <row r="1275" spans="1:5" x14ac:dyDescent="0.25">
      <c r="A1275" s="165"/>
      <c r="B1275" s="166"/>
      <c r="C1275" s="89"/>
      <c r="D1275" s="89"/>
      <c r="E1275" s="167"/>
    </row>
    <row r="1276" spans="1:5" x14ac:dyDescent="0.25">
      <c r="A1276" s="165"/>
      <c r="B1276" s="166"/>
      <c r="C1276" s="89"/>
      <c r="D1276" s="89"/>
      <c r="E1276" s="167"/>
    </row>
    <row r="1277" spans="1:5" x14ac:dyDescent="0.25">
      <c r="A1277" s="165"/>
      <c r="B1277" s="166"/>
      <c r="C1277" s="89"/>
      <c r="D1277" s="89"/>
      <c r="E1277" s="167"/>
    </row>
    <row r="1278" spans="1:5" x14ac:dyDescent="0.25">
      <c r="A1278" s="165"/>
      <c r="B1278" s="166"/>
      <c r="C1278" s="89"/>
      <c r="D1278" s="89"/>
      <c r="E1278" s="167"/>
    </row>
    <row r="1279" spans="1:5" x14ac:dyDescent="0.25">
      <c r="A1279" s="165"/>
      <c r="B1279" s="166"/>
      <c r="C1279" s="89"/>
      <c r="D1279" s="89"/>
      <c r="E1279" s="167"/>
    </row>
    <row r="1280" spans="1:5" x14ac:dyDescent="0.25">
      <c r="A1280" s="165"/>
      <c r="B1280" s="166"/>
      <c r="C1280" s="89"/>
      <c r="D1280" s="89"/>
      <c r="E1280" s="167"/>
    </row>
    <row r="1281" spans="1:5" x14ac:dyDescent="0.25">
      <c r="A1281" s="165"/>
      <c r="B1281" s="166"/>
      <c r="C1281" s="89"/>
      <c r="D1281" s="89"/>
      <c r="E1281" s="167"/>
    </row>
    <row r="1282" spans="1:5" x14ac:dyDescent="0.25">
      <c r="A1282" s="165"/>
      <c r="B1282" s="166"/>
      <c r="C1282" s="89"/>
      <c r="D1282" s="89"/>
      <c r="E1282" s="167"/>
    </row>
    <row r="1283" spans="1:5" x14ac:dyDescent="0.25">
      <c r="A1283" s="165"/>
      <c r="B1283" s="166"/>
      <c r="C1283" s="89"/>
      <c r="D1283" s="89"/>
      <c r="E1283" s="167"/>
    </row>
    <row r="1284" spans="1:5" x14ac:dyDescent="0.25">
      <c r="A1284" s="165"/>
      <c r="B1284" s="166"/>
      <c r="C1284" s="89"/>
      <c r="D1284" s="89"/>
      <c r="E1284" s="167"/>
    </row>
    <row r="1285" spans="1:5" x14ac:dyDescent="0.25">
      <c r="A1285" s="165"/>
      <c r="B1285" s="166"/>
      <c r="C1285" s="89"/>
      <c r="D1285" s="89"/>
      <c r="E1285" s="167"/>
    </row>
    <row r="1286" spans="1:5" x14ac:dyDescent="0.25">
      <c r="A1286" s="165"/>
      <c r="B1286" s="166"/>
      <c r="C1286" s="89"/>
      <c r="D1286" s="89"/>
      <c r="E1286" s="167"/>
    </row>
    <row r="1287" spans="1:5" x14ac:dyDescent="0.25">
      <c r="A1287" s="165"/>
      <c r="B1287" s="166"/>
      <c r="C1287" s="89"/>
      <c r="D1287" s="89"/>
      <c r="E1287" s="167"/>
    </row>
    <row r="1288" spans="1:5" x14ac:dyDescent="0.25">
      <c r="A1288" s="165"/>
      <c r="B1288" s="166"/>
      <c r="C1288" s="89"/>
      <c r="D1288" s="89"/>
      <c r="E1288" s="167"/>
    </row>
    <row r="1289" spans="1:5" x14ac:dyDescent="0.25">
      <c r="A1289" s="165"/>
      <c r="B1289" s="166"/>
      <c r="C1289" s="89"/>
      <c r="D1289" s="89"/>
      <c r="E1289" s="167"/>
    </row>
    <row r="1290" spans="1:5" x14ac:dyDescent="0.25">
      <c r="A1290" s="165"/>
      <c r="B1290" s="166"/>
      <c r="C1290" s="89"/>
      <c r="D1290" s="89"/>
      <c r="E1290" s="167"/>
    </row>
    <row r="1291" spans="1:5" x14ac:dyDescent="0.25">
      <c r="A1291" s="165"/>
      <c r="B1291" s="166"/>
      <c r="C1291" s="89"/>
      <c r="D1291" s="89"/>
      <c r="E1291" s="167"/>
    </row>
    <row r="1292" spans="1:5" x14ac:dyDescent="0.25">
      <c r="A1292" s="165"/>
      <c r="B1292" s="166"/>
      <c r="C1292" s="89"/>
      <c r="D1292" s="89"/>
      <c r="E1292" s="167"/>
    </row>
    <row r="1293" spans="1:5" x14ac:dyDescent="0.25">
      <c r="A1293" s="165"/>
      <c r="B1293" s="166"/>
      <c r="C1293" s="89"/>
      <c r="D1293" s="89"/>
      <c r="E1293" s="167"/>
    </row>
    <row r="1294" spans="1:5" x14ac:dyDescent="0.25">
      <c r="A1294" s="165"/>
      <c r="B1294" s="166"/>
      <c r="C1294" s="89"/>
      <c r="D1294" s="89"/>
      <c r="E1294" s="167"/>
    </row>
    <row r="1295" spans="1:5" x14ac:dyDescent="0.25">
      <c r="A1295" s="165"/>
      <c r="B1295" s="166"/>
      <c r="C1295" s="89"/>
      <c r="D1295" s="89"/>
      <c r="E1295" s="167"/>
    </row>
    <row r="1296" spans="1:5" x14ac:dyDescent="0.25">
      <c r="A1296" s="165"/>
      <c r="B1296" s="166"/>
      <c r="C1296" s="89"/>
      <c r="D1296" s="89"/>
      <c r="E1296" s="167"/>
    </row>
    <row r="1297" spans="1:5" x14ac:dyDescent="0.25">
      <c r="A1297" s="165"/>
      <c r="B1297" s="166"/>
      <c r="C1297" s="89"/>
      <c r="D1297" s="89"/>
      <c r="E1297" s="167"/>
    </row>
    <row r="1298" spans="1:5" x14ac:dyDescent="0.25">
      <c r="A1298" s="165"/>
      <c r="B1298" s="166"/>
      <c r="C1298" s="89"/>
      <c r="D1298" s="89"/>
      <c r="E1298" s="167"/>
    </row>
    <row r="1299" spans="1:5" x14ac:dyDescent="0.25">
      <c r="A1299" s="165"/>
      <c r="B1299" s="166"/>
      <c r="C1299" s="89"/>
      <c r="D1299" s="89"/>
      <c r="E1299" s="167"/>
    </row>
    <row r="1300" spans="1:5" x14ac:dyDescent="0.25">
      <c r="A1300" s="165"/>
      <c r="B1300" s="166"/>
      <c r="C1300" s="89"/>
      <c r="D1300" s="89"/>
      <c r="E1300" s="167"/>
    </row>
    <row r="1301" spans="1:5" x14ac:dyDescent="0.25">
      <c r="A1301" s="165"/>
      <c r="B1301" s="166"/>
      <c r="C1301" s="89"/>
      <c r="D1301" s="89"/>
      <c r="E1301" s="167"/>
    </row>
    <row r="1302" spans="1:5" x14ac:dyDescent="0.25">
      <c r="A1302" s="165"/>
      <c r="B1302" s="166"/>
      <c r="C1302" s="89"/>
      <c r="D1302" s="89"/>
      <c r="E1302" s="167"/>
    </row>
    <row r="1303" spans="1:5" x14ac:dyDescent="0.25">
      <c r="A1303" s="165"/>
      <c r="B1303" s="166"/>
      <c r="C1303" s="89"/>
      <c r="D1303" s="89"/>
      <c r="E1303" s="167"/>
    </row>
    <row r="1304" spans="1:5" x14ac:dyDescent="0.25">
      <c r="A1304" s="165"/>
      <c r="B1304" s="166"/>
      <c r="C1304" s="89"/>
      <c r="D1304" s="89"/>
      <c r="E1304" s="167"/>
    </row>
    <row r="1305" spans="1:5" x14ac:dyDescent="0.25">
      <c r="A1305" s="165"/>
      <c r="B1305" s="166"/>
      <c r="C1305" s="89"/>
      <c r="D1305" s="89"/>
      <c r="E1305" s="167"/>
    </row>
    <row r="1306" spans="1:5" x14ac:dyDescent="0.25">
      <c r="A1306" s="165"/>
      <c r="B1306" s="166"/>
      <c r="C1306" s="89"/>
      <c r="D1306" s="89"/>
      <c r="E1306" s="167"/>
    </row>
    <row r="1307" spans="1:5" x14ac:dyDescent="0.25">
      <c r="A1307" s="165"/>
      <c r="B1307" s="166"/>
      <c r="C1307" s="89"/>
      <c r="D1307" s="89"/>
      <c r="E1307" s="167"/>
    </row>
    <row r="1308" spans="1:5" x14ac:dyDescent="0.25">
      <c r="A1308" s="165"/>
      <c r="B1308" s="166"/>
      <c r="C1308" s="89"/>
      <c r="D1308" s="89"/>
      <c r="E1308" s="167"/>
    </row>
    <row r="1309" spans="1:5" x14ac:dyDescent="0.25">
      <c r="A1309" s="165"/>
      <c r="B1309" s="166"/>
      <c r="C1309" s="89"/>
      <c r="D1309" s="89"/>
      <c r="E1309" s="167"/>
    </row>
    <row r="1310" spans="1:5" x14ac:dyDescent="0.25">
      <c r="A1310" s="165"/>
      <c r="B1310" s="166"/>
      <c r="C1310" s="89"/>
      <c r="D1310" s="89"/>
      <c r="E1310" s="167"/>
    </row>
    <row r="1311" spans="1:5" x14ac:dyDescent="0.25">
      <c r="A1311" s="165"/>
      <c r="B1311" s="166"/>
      <c r="C1311" s="89"/>
      <c r="D1311" s="89"/>
      <c r="E1311" s="167"/>
    </row>
    <row r="1312" spans="1:5" x14ac:dyDescent="0.25">
      <c r="A1312" s="165"/>
      <c r="B1312" s="166"/>
      <c r="C1312" s="89"/>
      <c r="D1312" s="89"/>
      <c r="E1312" s="167"/>
    </row>
    <row r="1313" spans="1:5" x14ac:dyDescent="0.25">
      <c r="A1313" s="165"/>
      <c r="B1313" s="166"/>
      <c r="C1313" s="89"/>
      <c r="D1313" s="89"/>
      <c r="E1313" s="167"/>
    </row>
    <row r="1314" spans="1:5" x14ac:dyDescent="0.25">
      <c r="A1314" s="165"/>
      <c r="B1314" s="166"/>
      <c r="C1314" s="89"/>
      <c r="D1314" s="89"/>
      <c r="E1314" s="167"/>
    </row>
    <row r="1315" spans="1:5" x14ac:dyDescent="0.25">
      <c r="A1315" s="165"/>
      <c r="B1315" s="166"/>
      <c r="C1315" s="89"/>
      <c r="D1315" s="89"/>
      <c r="E1315" s="167"/>
    </row>
    <row r="1316" spans="1:5" x14ac:dyDescent="0.25">
      <c r="A1316" s="165"/>
      <c r="B1316" s="166"/>
      <c r="C1316" s="89"/>
      <c r="D1316" s="89"/>
      <c r="E1316" s="167"/>
    </row>
    <row r="1317" spans="1:5" x14ac:dyDescent="0.25">
      <c r="A1317" s="165"/>
      <c r="B1317" s="166"/>
      <c r="C1317" s="89"/>
      <c r="D1317" s="89"/>
      <c r="E1317" s="167"/>
    </row>
    <row r="1318" spans="1:5" x14ac:dyDescent="0.25">
      <c r="A1318" s="165"/>
      <c r="B1318" s="166"/>
      <c r="C1318" s="89"/>
      <c r="D1318" s="89"/>
      <c r="E1318" s="167"/>
    </row>
    <row r="1319" spans="1:5" x14ac:dyDescent="0.25">
      <c r="A1319" s="165"/>
      <c r="B1319" s="166"/>
      <c r="C1319" s="89"/>
      <c r="D1319" s="89"/>
      <c r="E1319" s="167"/>
    </row>
    <row r="1320" spans="1:5" x14ac:dyDescent="0.25">
      <c r="A1320" s="165"/>
      <c r="B1320" s="166"/>
      <c r="C1320" s="89"/>
      <c r="D1320" s="89"/>
      <c r="E1320" s="167"/>
    </row>
    <row r="1321" spans="1:5" x14ac:dyDescent="0.25">
      <c r="A1321" s="165"/>
      <c r="B1321" s="166"/>
      <c r="C1321" s="89"/>
      <c r="D1321" s="89"/>
      <c r="E1321" s="167"/>
    </row>
    <row r="1322" spans="1:5" x14ac:dyDescent="0.25">
      <c r="A1322" s="165"/>
      <c r="B1322" s="166"/>
      <c r="C1322" s="89"/>
      <c r="D1322" s="89"/>
      <c r="E1322" s="167"/>
    </row>
    <row r="1323" spans="1:5" x14ac:dyDescent="0.25">
      <c r="A1323" s="165"/>
      <c r="B1323" s="166"/>
      <c r="C1323" s="89"/>
      <c r="D1323" s="89"/>
      <c r="E1323" s="167"/>
    </row>
    <row r="1324" spans="1:5" x14ac:dyDescent="0.25">
      <c r="A1324" s="165"/>
      <c r="B1324" s="166"/>
      <c r="C1324" s="89"/>
      <c r="D1324" s="89"/>
      <c r="E1324" s="167"/>
    </row>
    <row r="1325" spans="1:5" x14ac:dyDescent="0.25">
      <c r="A1325" s="165"/>
      <c r="B1325" s="166"/>
      <c r="C1325" s="89"/>
      <c r="D1325" s="89"/>
      <c r="E1325" s="167"/>
    </row>
    <row r="1326" spans="1:5" x14ac:dyDescent="0.25">
      <c r="A1326" s="165"/>
      <c r="B1326" s="166"/>
      <c r="C1326" s="89"/>
      <c r="D1326" s="89"/>
      <c r="E1326" s="167"/>
    </row>
    <row r="1327" spans="1:5" x14ac:dyDescent="0.25">
      <c r="A1327" s="165"/>
      <c r="B1327" s="166"/>
      <c r="C1327" s="89"/>
      <c r="D1327" s="89"/>
      <c r="E1327" s="167"/>
    </row>
    <row r="1328" spans="1:5" x14ac:dyDescent="0.25">
      <c r="A1328" s="165"/>
      <c r="B1328" s="166"/>
      <c r="C1328" s="89"/>
      <c r="D1328" s="89"/>
      <c r="E1328" s="167"/>
    </row>
    <row r="1329" spans="1:5" x14ac:dyDescent="0.25">
      <c r="A1329" s="165"/>
      <c r="B1329" s="166"/>
      <c r="C1329" s="89"/>
      <c r="D1329" s="89"/>
      <c r="E1329" s="167"/>
    </row>
    <row r="1330" spans="1:5" x14ac:dyDescent="0.25">
      <c r="A1330" s="165"/>
      <c r="B1330" s="166"/>
      <c r="C1330" s="89"/>
      <c r="D1330" s="89"/>
      <c r="E1330" s="167"/>
    </row>
    <row r="1331" spans="1:5" x14ac:dyDescent="0.25">
      <c r="A1331" s="165"/>
      <c r="B1331" s="166"/>
      <c r="C1331" s="89"/>
      <c r="D1331" s="89"/>
      <c r="E1331" s="167"/>
    </row>
    <row r="1332" spans="1:5" x14ac:dyDescent="0.25">
      <c r="A1332" s="165"/>
      <c r="B1332" s="166"/>
      <c r="C1332" s="89"/>
      <c r="D1332" s="89"/>
      <c r="E1332" s="167"/>
    </row>
    <row r="1333" spans="1:5" x14ac:dyDescent="0.25">
      <c r="A1333" s="165"/>
      <c r="B1333" s="166"/>
      <c r="C1333" s="89"/>
      <c r="D1333" s="89"/>
      <c r="E1333" s="167"/>
    </row>
    <row r="1334" spans="1:5" x14ac:dyDescent="0.25">
      <c r="A1334" s="165"/>
      <c r="B1334" s="166"/>
      <c r="C1334" s="89"/>
      <c r="D1334" s="89"/>
      <c r="E1334" s="167"/>
    </row>
    <row r="1335" spans="1:5" x14ac:dyDescent="0.25">
      <c r="A1335" s="165"/>
      <c r="B1335" s="166"/>
      <c r="C1335" s="89"/>
      <c r="D1335" s="89"/>
      <c r="E1335" s="167"/>
    </row>
    <row r="1336" spans="1:5" x14ac:dyDescent="0.25">
      <c r="A1336" s="165"/>
      <c r="B1336" s="166"/>
      <c r="C1336" s="89"/>
      <c r="D1336" s="89"/>
      <c r="E1336" s="167"/>
    </row>
    <row r="1337" spans="1:5" x14ac:dyDescent="0.25">
      <c r="A1337" s="165"/>
      <c r="B1337" s="166"/>
      <c r="C1337" s="89"/>
      <c r="D1337" s="89"/>
      <c r="E1337" s="167"/>
    </row>
    <row r="1338" spans="1:5" x14ac:dyDescent="0.25">
      <c r="A1338" s="165"/>
      <c r="B1338" s="166"/>
      <c r="C1338" s="89"/>
      <c r="D1338" s="89"/>
      <c r="E1338" s="167"/>
    </row>
    <row r="1339" spans="1:5" x14ac:dyDescent="0.25">
      <c r="A1339" s="165"/>
      <c r="B1339" s="166"/>
      <c r="C1339" s="89"/>
      <c r="D1339" s="89"/>
      <c r="E1339" s="167"/>
    </row>
    <row r="1340" spans="1:5" x14ac:dyDescent="0.25">
      <c r="A1340" s="165"/>
      <c r="B1340" s="166"/>
      <c r="C1340" s="89"/>
      <c r="D1340" s="89"/>
      <c r="E1340" s="167"/>
    </row>
    <row r="1341" spans="1:5" x14ac:dyDescent="0.25">
      <c r="A1341" s="165"/>
      <c r="B1341" s="166"/>
      <c r="C1341" s="89"/>
      <c r="D1341" s="89"/>
      <c r="E1341" s="167"/>
    </row>
    <row r="1342" spans="1:5" x14ac:dyDescent="0.25">
      <c r="A1342" s="165"/>
      <c r="B1342" s="166"/>
      <c r="C1342" s="89"/>
      <c r="D1342" s="89"/>
      <c r="E1342" s="167"/>
    </row>
    <row r="1343" spans="1:5" x14ac:dyDescent="0.25">
      <c r="A1343" s="165"/>
      <c r="B1343" s="166"/>
      <c r="C1343" s="89"/>
      <c r="D1343" s="89"/>
      <c r="E1343" s="167"/>
    </row>
    <row r="1344" spans="1:5" x14ac:dyDescent="0.25">
      <c r="A1344" s="165"/>
      <c r="B1344" s="166"/>
      <c r="C1344" s="89"/>
      <c r="D1344" s="89"/>
      <c r="E1344" s="167"/>
    </row>
    <row r="1345" spans="1:5" x14ac:dyDescent="0.25">
      <c r="A1345" s="165"/>
      <c r="B1345" s="166"/>
      <c r="C1345" s="89"/>
      <c r="D1345" s="89"/>
      <c r="E1345" s="167"/>
    </row>
    <row r="1346" spans="1:5" x14ac:dyDescent="0.25">
      <c r="A1346" s="165"/>
      <c r="B1346" s="166"/>
      <c r="C1346" s="89"/>
      <c r="D1346" s="89"/>
      <c r="E1346" s="167"/>
    </row>
    <row r="1347" spans="1:5" x14ac:dyDescent="0.25">
      <c r="A1347" s="165"/>
      <c r="B1347" s="166"/>
      <c r="C1347" s="89"/>
      <c r="D1347" s="89"/>
      <c r="E1347" s="167"/>
    </row>
    <row r="1348" spans="1:5" x14ac:dyDescent="0.25">
      <c r="A1348" s="165"/>
      <c r="B1348" s="166"/>
      <c r="C1348" s="89"/>
      <c r="D1348" s="89"/>
      <c r="E1348" s="167"/>
    </row>
    <row r="1349" spans="1:5" x14ac:dyDescent="0.25">
      <c r="A1349" s="165"/>
      <c r="B1349" s="166"/>
      <c r="C1349" s="89"/>
      <c r="D1349" s="89"/>
      <c r="E1349" s="167"/>
    </row>
    <row r="1350" spans="1:5" x14ac:dyDescent="0.25">
      <c r="A1350" s="165"/>
      <c r="B1350" s="166"/>
      <c r="C1350" s="89"/>
      <c r="D1350" s="89"/>
      <c r="E1350" s="167"/>
    </row>
    <row r="1351" spans="1:5" x14ac:dyDescent="0.25">
      <c r="A1351" s="165"/>
      <c r="B1351" s="166"/>
      <c r="C1351" s="89"/>
      <c r="D1351" s="89"/>
      <c r="E1351" s="167"/>
    </row>
    <row r="1352" spans="1:5" x14ac:dyDescent="0.25">
      <c r="A1352" s="165"/>
      <c r="B1352" s="166"/>
      <c r="C1352" s="89"/>
      <c r="D1352" s="89"/>
      <c r="E1352" s="167"/>
    </row>
    <row r="1353" spans="1:5" x14ac:dyDescent="0.25">
      <c r="A1353" s="165"/>
      <c r="B1353" s="166"/>
      <c r="C1353" s="89"/>
      <c r="D1353" s="89"/>
      <c r="E1353" s="167"/>
    </row>
    <row r="1354" spans="1:5" x14ac:dyDescent="0.25">
      <c r="A1354" s="165"/>
      <c r="B1354" s="166"/>
      <c r="C1354" s="89"/>
      <c r="D1354" s="89"/>
      <c r="E1354" s="167"/>
    </row>
    <row r="1355" spans="1:5" x14ac:dyDescent="0.25">
      <c r="A1355" s="165"/>
      <c r="B1355" s="166"/>
      <c r="C1355" s="89"/>
      <c r="D1355" s="89"/>
      <c r="E1355" s="167"/>
    </row>
    <row r="1356" spans="1:5" x14ac:dyDescent="0.25">
      <c r="A1356" s="165"/>
      <c r="B1356" s="166"/>
      <c r="C1356" s="89"/>
      <c r="D1356" s="89"/>
      <c r="E1356" s="167"/>
    </row>
    <row r="1357" spans="1:5" x14ac:dyDescent="0.25">
      <c r="A1357" s="165"/>
      <c r="B1357" s="166"/>
      <c r="C1357" s="89"/>
      <c r="D1357" s="89"/>
      <c r="E1357" s="167"/>
    </row>
    <row r="1358" spans="1:5" x14ac:dyDescent="0.25">
      <c r="A1358" s="165"/>
      <c r="B1358" s="166"/>
      <c r="C1358" s="89"/>
      <c r="D1358" s="89"/>
      <c r="E1358" s="167"/>
    </row>
    <row r="1359" spans="1:5" x14ac:dyDescent="0.25">
      <c r="A1359" s="165"/>
      <c r="B1359" s="166"/>
      <c r="C1359" s="89"/>
      <c r="D1359" s="89"/>
      <c r="E1359" s="167"/>
    </row>
    <row r="1360" spans="1:5" x14ac:dyDescent="0.25">
      <c r="A1360" s="165"/>
      <c r="B1360" s="166"/>
      <c r="C1360" s="89"/>
      <c r="D1360" s="89"/>
      <c r="E1360" s="167"/>
    </row>
    <row r="1361" spans="1:5" x14ac:dyDescent="0.25">
      <c r="A1361" s="165"/>
      <c r="B1361" s="166"/>
      <c r="C1361" s="89"/>
      <c r="D1361" s="89"/>
      <c r="E1361" s="167"/>
    </row>
    <row r="1362" spans="1:5" x14ac:dyDescent="0.25">
      <c r="A1362" s="165"/>
      <c r="B1362" s="166"/>
      <c r="C1362" s="89"/>
      <c r="D1362" s="89"/>
      <c r="E1362" s="167"/>
    </row>
    <row r="1363" spans="1:5" x14ac:dyDescent="0.25">
      <c r="A1363" s="165"/>
      <c r="B1363" s="166"/>
      <c r="C1363" s="89"/>
      <c r="D1363" s="89"/>
      <c r="E1363" s="167"/>
    </row>
    <row r="1364" spans="1:5" x14ac:dyDescent="0.25">
      <c r="A1364" s="165"/>
      <c r="B1364" s="166"/>
      <c r="C1364" s="89"/>
      <c r="D1364" s="89"/>
      <c r="E1364" s="167"/>
    </row>
    <row r="1365" spans="1:5" x14ac:dyDescent="0.25">
      <c r="A1365" s="165"/>
      <c r="B1365" s="166"/>
      <c r="C1365" s="89"/>
      <c r="D1365" s="89"/>
      <c r="E1365" s="167"/>
    </row>
    <row r="1366" spans="1:5" x14ac:dyDescent="0.25">
      <c r="A1366" s="165"/>
      <c r="B1366" s="166"/>
      <c r="C1366" s="89"/>
      <c r="D1366" s="89"/>
      <c r="E1366" s="167"/>
    </row>
    <row r="1367" spans="1:5" x14ac:dyDescent="0.25">
      <c r="A1367" s="165"/>
      <c r="B1367" s="166"/>
      <c r="C1367" s="89"/>
      <c r="D1367" s="89"/>
      <c r="E1367" s="167"/>
    </row>
    <row r="1368" spans="1:5" x14ac:dyDescent="0.25">
      <c r="A1368" s="165"/>
      <c r="B1368" s="166"/>
      <c r="C1368" s="89"/>
      <c r="D1368" s="89"/>
      <c r="E1368" s="167"/>
    </row>
    <row r="1369" spans="1:5" x14ac:dyDescent="0.25">
      <c r="A1369" s="165"/>
      <c r="B1369" s="166"/>
      <c r="C1369" s="89"/>
      <c r="D1369" s="89"/>
      <c r="E1369" s="167"/>
    </row>
    <row r="1370" spans="1:5" x14ac:dyDescent="0.25">
      <c r="A1370" s="165"/>
      <c r="B1370" s="166"/>
      <c r="C1370" s="89"/>
      <c r="D1370" s="89"/>
      <c r="E1370" s="167"/>
    </row>
    <row r="1371" spans="1:5" x14ac:dyDescent="0.25">
      <c r="A1371" s="165"/>
      <c r="B1371" s="166"/>
      <c r="C1371" s="89"/>
      <c r="D1371" s="89"/>
      <c r="E1371" s="167"/>
    </row>
    <row r="1372" spans="1:5" x14ac:dyDescent="0.25">
      <c r="A1372" s="165"/>
      <c r="B1372" s="166"/>
      <c r="C1372" s="89"/>
      <c r="D1372" s="89"/>
      <c r="E1372" s="167"/>
    </row>
    <row r="1373" spans="1:5" x14ac:dyDescent="0.25">
      <c r="A1373" s="165"/>
      <c r="B1373" s="166"/>
      <c r="C1373" s="89"/>
      <c r="D1373" s="89"/>
      <c r="E1373" s="167"/>
    </row>
    <row r="1374" spans="1:5" x14ac:dyDescent="0.25">
      <c r="A1374" s="165"/>
      <c r="B1374" s="166"/>
      <c r="C1374" s="89"/>
      <c r="D1374" s="89"/>
      <c r="E1374" s="167"/>
    </row>
    <row r="1375" spans="1:5" x14ac:dyDescent="0.25">
      <c r="A1375" s="165"/>
      <c r="B1375" s="166"/>
      <c r="C1375" s="89"/>
      <c r="D1375" s="89"/>
      <c r="E1375" s="167"/>
    </row>
    <row r="1376" spans="1:5" x14ac:dyDescent="0.25">
      <c r="A1376" s="165"/>
      <c r="B1376" s="166"/>
      <c r="C1376" s="89"/>
      <c r="D1376" s="89"/>
      <c r="E1376" s="167"/>
    </row>
    <row r="1377" spans="1:5" x14ac:dyDescent="0.25">
      <c r="A1377" s="165"/>
      <c r="B1377" s="166"/>
      <c r="C1377" s="89"/>
      <c r="D1377" s="89"/>
      <c r="E1377" s="167"/>
    </row>
    <row r="1378" spans="1:5" x14ac:dyDescent="0.25">
      <c r="A1378" s="165"/>
      <c r="B1378" s="166"/>
      <c r="C1378" s="89"/>
      <c r="D1378" s="89"/>
      <c r="E1378" s="167"/>
    </row>
    <row r="1379" spans="1:5" x14ac:dyDescent="0.25">
      <c r="A1379" s="165"/>
      <c r="B1379" s="166"/>
      <c r="C1379" s="89"/>
      <c r="D1379" s="89"/>
      <c r="E1379" s="167"/>
    </row>
    <row r="1380" spans="1:5" x14ac:dyDescent="0.25">
      <c r="A1380" s="165"/>
      <c r="B1380" s="166"/>
      <c r="C1380" s="89"/>
      <c r="D1380" s="89"/>
      <c r="E1380" s="167"/>
    </row>
    <row r="1381" spans="1:5" x14ac:dyDescent="0.25">
      <c r="A1381" s="165"/>
      <c r="B1381" s="166"/>
      <c r="C1381" s="89"/>
      <c r="D1381" s="89"/>
      <c r="E1381" s="167"/>
    </row>
    <row r="1382" spans="1:5" x14ac:dyDescent="0.25">
      <c r="A1382" s="165"/>
      <c r="B1382" s="166"/>
      <c r="C1382" s="89"/>
      <c r="D1382" s="89"/>
      <c r="E1382" s="167"/>
    </row>
    <row r="1383" spans="1:5" x14ac:dyDescent="0.25">
      <c r="A1383" s="165"/>
      <c r="B1383" s="166"/>
      <c r="C1383" s="89"/>
      <c r="D1383" s="89"/>
      <c r="E1383" s="167"/>
    </row>
    <row r="1384" spans="1:5" x14ac:dyDescent="0.25">
      <c r="A1384" s="165"/>
      <c r="B1384" s="166"/>
      <c r="C1384" s="89"/>
      <c r="D1384" s="89"/>
      <c r="E1384" s="167"/>
    </row>
    <row r="1385" spans="1:5" x14ac:dyDescent="0.25">
      <c r="A1385" s="165"/>
      <c r="B1385" s="166"/>
      <c r="C1385" s="89"/>
      <c r="D1385" s="89"/>
      <c r="E1385" s="167"/>
    </row>
    <row r="1386" spans="1:5" x14ac:dyDescent="0.25">
      <c r="A1386" s="165"/>
      <c r="B1386" s="166"/>
      <c r="C1386" s="89"/>
      <c r="D1386" s="89"/>
      <c r="E1386" s="167"/>
    </row>
    <row r="1387" spans="1:5" x14ac:dyDescent="0.25">
      <c r="A1387" s="165"/>
      <c r="B1387" s="166"/>
      <c r="C1387" s="89"/>
      <c r="D1387" s="89"/>
      <c r="E1387" s="167"/>
    </row>
    <row r="1388" spans="1:5" x14ac:dyDescent="0.25">
      <c r="A1388" s="165"/>
      <c r="B1388" s="166"/>
      <c r="C1388" s="89"/>
      <c r="D1388" s="89"/>
      <c r="E1388" s="167"/>
    </row>
    <row r="1389" spans="1:5" x14ac:dyDescent="0.25">
      <c r="A1389" s="165"/>
      <c r="B1389" s="166"/>
      <c r="C1389" s="89"/>
      <c r="D1389" s="89"/>
      <c r="E1389" s="167"/>
    </row>
    <row r="1390" spans="1:5" x14ac:dyDescent="0.25">
      <c r="A1390" s="165"/>
      <c r="B1390" s="166"/>
      <c r="C1390" s="89"/>
      <c r="D1390" s="89"/>
      <c r="E1390" s="167"/>
    </row>
    <row r="1391" spans="1:5" x14ac:dyDescent="0.25">
      <c r="A1391" s="165"/>
      <c r="B1391" s="166"/>
      <c r="C1391" s="89"/>
      <c r="D1391" s="89"/>
      <c r="E1391" s="167"/>
    </row>
    <row r="1392" spans="1:5" x14ac:dyDescent="0.25">
      <c r="A1392" s="165"/>
      <c r="B1392" s="166"/>
      <c r="C1392" s="89"/>
      <c r="D1392" s="89"/>
      <c r="E1392" s="167"/>
    </row>
    <row r="1393" spans="1:5" x14ac:dyDescent="0.25">
      <c r="A1393" s="165"/>
      <c r="B1393" s="166"/>
      <c r="C1393" s="89"/>
      <c r="D1393" s="89"/>
      <c r="E1393" s="167"/>
    </row>
    <row r="1394" spans="1:5" x14ac:dyDescent="0.25">
      <c r="A1394" s="165"/>
      <c r="B1394" s="166"/>
      <c r="C1394" s="89"/>
      <c r="D1394" s="89"/>
      <c r="E1394" s="167"/>
    </row>
    <row r="1395" spans="1:5" x14ac:dyDescent="0.25">
      <c r="A1395" s="165"/>
      <c r="B1395" s="166"/>
      <c r="C1395" s="89"/>
      <c r="D1395" s="89"/>
      <c r="E1395" s="167"/>
    </row>
    <row r="1396" spans="1:5" x14ac:dyDescent="0.25">
      <c r="A1396" s="165"/>
      <c r="B1396" s="166"/>
      <c r="C1396" s="89"/>
      <c r="D1396" s="89"/>
      <c r="E1396" s="167"/>
    </row>
    <row r="1397" spans="1:5" x14ac:dyDescent="0.25">
      <c r="A1397" s="165"/>
      <c r="B1397" s="166"/>
      <c r="C1397" s="89"/>
      <c r="D1397" s="89"/>
      <c r="E1397" s="167"/>
    </row>
    <row r="1398" spans="1:5" x14ac:dyDescent="0.25">
      <c r="A1398" s="165"/>
      <c r="B1398" s="166"/>
      <c r="C1398" s="89"/>
      <c r="D1398" s="89"/>
      <c r="E1398" s="167"/>
    </row>
    <row r="1399" spans="1:5" x14ac:dyDescent="0.25">
      <c r="A1399" s="165"/>
      <c r="B1399" s="166"/>
      <c r="C1399" s="89"/>
      <c r="D1399" s="89"/>
      <c r="E1399" s="167"/>
    </row>
    <row r="1400" spans="1:5" x14ac:dyDescent="0.25">
      <c r="A1400" s="165"/>
      <c r="B1400" s="166"/>
      <c r="C1400" s="89"/>
      <c r="D1400" s="89"/>
      <c r="E1400" s="167"/>
    </row>
    <row r="1401" spans="1:5" x14ac:dyDescent="0.25">
      <c r="A1401" s="165"/>
      <c r="B1401" s="166"/>
      <c r="C1401" s="89"/>
      <c r="D1401" s="89"/>
      <c r="E1401" s="167"/>
    </row>
    <row r="1402" spans="1:5" x14ac:dyDescent="0.25">
      <c r="A1402" s="165"/>
      <c r="B1402" s="166"/>
      <c r="C1402" s="89"/>
      <c r="D1402" s="89"/>
      <c r="E1402" s="167"/>
    </row>
    <row r="1403" spans="1:5" x14ac:dyDescent="0.25">
      <c r="A1403" s="165"/>
      <c r="B1403" s="166"/>
      <c r="C1403" s="89"/>
      <c r="D1403" s="89"/>
      <c r="E1403" s="167"/>
    </row>
    <row r="1404" spans="1:5" x14ac:dyDescent="0.25">
      <c r="A1404" s="165"/>
      <c r="B1404" s="166"/>
      <c r="C1404" s="89"/>
      <c r="D1404" s="89"/>
      <c r="E1404" s="167"/>
    </row>
    <row r="1405" spans="1:5" x14ac:dyDescent="0.25">
      <c r="A1405" s="165"/>
      <c r="B1405" s="166"/>
      <c r="C1405" s="89"/>
      <c r="D1405" s="89"/>
      <c r="E1405" s="167"/>
    </row>
    <row r="1406" spans="1:5" x14ac:dyDescent="0.25">
      <c r="A1406" s="165"/>
      <c r="B1406" s="166"/>
      <c r="C1406" s="89"/>
      <c r="D1406" s="89"/>
      <c r="E1406" s="167"/>
    </row>
    <row r="1407" spans="1:5" x14ac:dyDescent="0.25">
      <c r="A1407" s="165"/>
      <c r="B1407" s="166"/>
      <c r="C1407" s="89"/>
      <c r="D1407" s="89"/>
      <c r="E1407" s="167"/>
    </row>
    <row r="1408" spans="1:5" x14ac:dyDescent="0.25">
      <c r="A1408" s="165"/>
      <c r="B1408" s="166"/>
      <c r="C1408" s="89"/>
      <c r="D1408" s="89"/>
      <c r="E1408" s="167"/>
    </row>
    <row r="1409" spans="1:5" x14ac:dyDescent="0.25">
      <c r="A1409" s="165"/>
      <c r="B1409" s="166"/>
      <c r="C1409" s="89"/>
      <c r="D1409" s="89"/>
      <c r="E1409" s="167"/>
    </row>
    <row r="1410" spans="1:5" x14ac:dyDescent="0.25">
      <c r="A1410" s="165"/>
      <c r="B1410" s="166"/>
      <c r="C1410" s="89"/>
      <c r="D1410" s="89"/>
      <c r="E1410" s="167"/>
    </row>
    <row r="1411" spans="1:5" x14ac:dyDescent="0.25">
      <c r="A1411" s="165"/>
      <c r="B1411" s="166"/>
      <c r="C1411" s="89"/>
      <c r="D1411" s="89"/>
      <c r="E1411" s="167"/>
    </row>
    <row r="1412" spans="1:5" x14ac:dyDescent="0.25">
      <c r="A1412" s="165"/>
      <c r="B1412" s="166"/>
      <c r="C1412" s="89"/>
      <c r="D1412" s="89"/>
      <c r="E1412" s="167"/>
    </row>
    <row r="1413" spans="1:5" x14ac:dyDescent="0.25">
      <c r="A1413" s="165"/>
      <c r="B1413" s="166"/>
      <c r="C1413" s="89"/>
      <c r="D1413" s="89"/>
      <c r="E1413" s="167"/>
    </row>
    <row r="1414" spans="1:5" x14ac:dyDescent="0.25">
      <c r="A1414" s="165"/>
      <c r="B1414" s="166"/>
      <c r="C1414" s="89"/>
      <c r="D1414" s="89"/>
      <c r="E1414" s="167"/>
    </row>
    <row r="1415" spans="1:5" x14ac:dyDescent="0.25">
      <c r="A1415" s="165"/>
      <c r="B1415" s="166"/>
      <c r="C1415" s="89"/>
      <c r="D1415" s="89"/>
      <c r="E1415" s="167"/>
    </row>
    <row r="1416" spans="1:5" x14ac:dyDescent="0.25">
      <c r="A1416" s="165"/>
      <c r="B1416" s="166"/>
      <c r="C1416" s="89"/>
      <c r="D1416" s="89"/>
      <c r="E1416" s="167"/>
    </row>
    <row r="1417" spans="1:5" x14ac:dyDescent="0.25">
      <c r="A1417" s="165"/>
      <c r="B1417" s="166"/>
      <c r="C1417" s="89"/>
      <c r="D1417" s="89"/>
      <c r="E1417" s="167"/>
    </row>
    <row r="1418" spans="1:5" x14ac:dyDescent="0.25">
      <c r="A1418" s="165"/>
      <c r="B1418" s="166"/>
      <c r="C1418" s="89"/>
      <c r="D1418" s="89"/>
      <c r="E1418" s="167"/>
    </row>
    <row r="1419" spans="1:5" x14ac:dyDescent="0.25">
      <c r="A1419" s="165"/>
      <c r="B1419" s="166"/>
      <c r="C1419" s="89"/>
      <c r="D1419" s="89"/>
      <c r="E1419" s="167"/>
    </row>
    <row r="1420" spans="1:5" x14ac:dyDescent="0.25">
      <c r="A1420" s="165"/>
      <c r="B1420" s="166"/>
      <c r="C1420" s="89"/>
      <c r="D1420" s="89"/>
      <c r="E1420" s="167"/>
    </row>
    <row r="1421" spans="1:5" x14ac:dyDescent="0.25">
      <c r="A1421" s="165"/>
      <c r="B1421" s="166"/>
      <c r="C1421" s="89"/>
      <c r="D1421" s="89"/>
      <c r="E1421" s="167"/>
    </row>
    <row r="1422" spans="1:5" x14ac:dyDescent="0.25">
      <c r="A1422" s="165"/>
      <c r="B1422" s="166"/>
      <c r="C1422" s="89"/>
      <c r="D1422" s="89"/>
      <c r="E1422" s="167"/>
    </row>
    <row r="1423" spans="1:5" x14ac:dyDescent="0.25">
      <c r="A1423" s="165"/>
      <c r="B1423" s="166"/>
      <c r="C1423" s="89"/>
      <c r="D1423" s="89"/>
      <c r="E1423" s="167"/>
    </row>
    <row r="1424" spans="1:5" x14ac:dyDescent="0.25">
      <c r="A1424" s="165"/>
      <c r="B1424" s="166"/>
      <c r="C1424" s="89"/>
      <c r="D1424" s="89"/>
      <c r="E1424" s="167"/>
    </row>
    <row r="1425" spans="1:5" x14ac:dyDescent="0.25">
      <c r="A1425" s="165"/>
      <c r="B1425" s="166"/>
      <c r="C1425" s="89"/>
      <c r="D1425" s="89"/>
      <c r="E1425" s="167"/>
    </row>
    <row r="1426" spans="1:5" x14ac:dyDescent="0.25">
      <c r="A1426" s="165"/>
      <c r="B1426" s="166"/>
      <c r="C1426" s="89"/>
      <c r="D1426" s="89"/>
      <c r="E1426" s="167"/>
    </row>
    <row r="1427" spans="1:5" x14ac:dyDescent="0.25">
      <c r="A1427" s="165"/>
      <c r="B1427" s="166"/>
      <c r="C1427" s="89"/>
      <c r="D1427" s="89"/>
      <c r="E1427" s="167"/>
    </row>
    <row r="1428" spans="1:5" x14ac:dyDescent="0.25">
      <c r="A1428" s="165"/>
      <c r="B1428" s="166"/>
      <c r="C1428" s="89"/>
      <c r="D1428" s="89"/>
      <c r="E1428" s="167"/>
    </row>
    <row r="1429" spans="1:5" x14ac:dyDescent="0.25">
      <c r="A1429" s="165"/>
      <c r="B1429" s="166"/>
      <c r="C1429" s="89"/>
      <c r="D1429" s="89"/>
      <c r="E1429" s="167"/>
    </row>
    <row r="1430" spans="1:5" x14ac:dyDescent="0.25">
      <c r="A1430" s="165"/>
      <c r="B1430" s="166"/>
      <c r="C1430" s="89"/>
      <c r="D1430" s="89"/>
      <c r="E1430" s="167"/>
    </row>
    <row r="1431" spans="1:5" x14ac:dyDescent="0.25">
      <c r="A1431" s="165"/>
      <c r="B1431" s="166"/>
      <c r="C1431" s="89"/>
      <c r="D1431" s="89"/>
      <c r="E1431" s="167"/>
    </row>
    <row r="1432" spans="1:5" x14ac:dyDescent="0.25">
      <c r="A1432" s="165"/>
      <c r="B1432" s="166"/>
      <c r="C1432" s="89"/>
      <c r="D1432" s="89"/>
      <c r="E1432" s="167"/>
    </row>
    <row r="1433" spans="1:5" x14ac:dyDescent="0.25">
      <c r="A1433" s="165"/>
      <c r="B1433" s="166"/>
      <c r="C1433" s="89"/>
      <c r="D1433" s="89"/>
      <c r="E1433" s="167"/>
    </row>
    <row r="1434" spans="1:5" x14ac:dyDescent="0.25">
      <c r="A1434" s="165"/>
      <c r="B1434" s="166"/>
      <c r="C1434" s="89"/>
      <c r="D1434" s="89"/>
      <c r="E1434" s="167"/>
    </row>
    <row r="1435" spans="1:5" x14ac:dyDescent="0.25">
      <c r="A1435" s="165"/>
      <c r="B1435" s="166"/>
      <c r="C1435" s="89"/>
      <c r="D1435" s="89"/>
      <c r="E1435" s="167"/>
    </row>
    <row r="1436" spans="1:5" x14ac:dyDescent="0.25">
      <c r="A1436" s="165"/>
      <c r="B1436" s="166"/>
      <c r="C1436" s="89"/>
      <c r="D1436" s="89"/>
      <c r="E1436" s="167"/>
    </row>
    <row r="1437" spans="1:5" x14ac:dyDescent="0.25">
      <c r="A1437" s="165"/>
      <c r="B1437" s="166"/>
      <c r="C1437" s="89"/>
      <c r="D1437" s="89"/>
      <c r="E1437" s="167"/>
    </row>
    <row r="1438" spans="1:5" x14ac:dyDescent="0.25">
      <c r="A1438" s="165"/>
      <c r="B1438" s="166"/>
      <c r="C1438" s="89"/>
      <c r="D1438" s="89"/>
      <c r="E1438" s="167"/>
    </row>
    <row r="1439" spans="1:5" x14ac:dyDescent="0.25">
      <c r="A1439" s="165"/>
      <c r="B1439" s="166"/>
      <c r="C1439" s="89"/>
      <c r="D1439" s="89"/>
      <c r="E1439" s="167"/>
    </row>
    <row r="1440" spans="1:5" x14ac:dyDescent="0.25">
      <c r="A1440" s="165"/>
      <c r="B1440" s="166"/>
      <c r="C1440" s="89"/>
      <c r="D1440" s="89"/>
      <c r="E1440" s="167"/>
    </row>
    <row r="1441" spans="1:5" x14ac:dyDescent="0.25">
      <c r="A1441" s="165"/>
      <c r="B1441" s="166"/>
      <c r="C1441" s="89"/>
      <c r="D1441" s="89"/>
      <c r="E1441" s="167"/>
    </row>
    <row r="1442" spans="1:5" x14ac:dyDescent="0.25">
      <c r="A1442" s="165"/>
      <c r="B1442" s="166"/>
      <c r="C1442" s="89"/>
      <c r="D1442" s="89"/>
      <c r="E1442" s="167"/>
    </row>
    <row r="1443" spans="1:5" x14ac:dyDescent="0.25">
      <c r="A1443" s="165"/>
      <c r="B1443" s="166"/>
      <c r="C1443" s="89"/>
      <c r="D1443" s="89"/>
      <c r="E1443" s="167"/>
    </row>
    <row r="1444" spans="1:5" x14ac:dyDescent="0.25">
      <c r="A1444" s="165"/>
      <c r="B1444" s="166"/>
      <c r="C1444" s="89"/>
      <c r="D1444" s="89"/>
      <c r="E1444" s="167"/>
    </row>
    <row r="1445" spans="1:5" x14ac:dyDescent="0.25">
      <c r="A1445" s="165"/>
      <c r="B1445" s="166"/>
      <c r="C1445" s="89"/>
      <c r="D1445" s="89"/>
      <c r="E1445" s="167"/>
    </row>
    <row r="1446" spans="1:5" x14ac:dyDescent="0.25">
      <c r="A1446" s="165"/>
      <c r="B1446" s="166"/>
      <c r="C1446" s="89"/>
      <c r="D1446" s="89"/>
      <c r="E1446" s="167"/>
    </row>
    <row r="1447" spans="1:5" x14ac:dyDescent="0.25">
      <c r="A1447" s="165"/>
      <c r="B1447" s="166"/>
      <c r="C1447" s="89"/>
      <c r="D1447" s="89"/>
      <c r="E1447" s="167"/>
    </row>
    <row r="1448" spans="1:5" x14ac:dyDescent="0.25">
      <c r="A1448" s="165"/>
      <c r="B1448" s="166"/>
      <c r="C1448" s="89"/>
      <c r="D1448" s="89"/>
      <c r="E1448" s="167"/>
    </row>
    <row r="1449" spans="1:5" x14ac:dyDescent="0.25">
      <c r="A1449" s="165"/>
      <c r="B1449" s="166"/>
      <c r="C1449" s="89"/>
      <c r="D1449" s="89"/>
      <c r="E1449" s="167"/>
    </row>
    <row r="1450" spans="1:5" x14ac:dyDescent="0.25">
      <c r="A1450" s="165"/>
      <c r="B1450" s="166"/>
      <c r="C1450" s="89"/>
      <c r="D1450" s="89"/>
      <c r="E1450" s="167"/>
    </row>
    <row r="1451" spans="1:5" x14ac:dyDescent="0.25">
      <c r="A1451" s="165"/>
      <c r="B1451" s="166"/>
      <c r="C1451" s="89"/>
      <c r="D1451" s="89"/>
      <c r="E1451" s="167"/>
    </row>
    <row r="1452" spans="1:5" x14ac:dyDescent="0.25">
      <c r="A1452" s="165"/>
      <c r="B1452" s="166"/>
      <c r="C1452" s="89"/>
      <c r="D1452" s="89"/>
      <c r="E1452" s="167"/>
    </row>
    <row r="1453" spans="1:5" x14ac:dyDescent="0.25">
      <c r="A1453" s="165"/>
      <c r="B1453" s="166"/>
      <c r="C1453" s="89"/>
      <c r="D1453" s="89"/>
      <c r="E1453" s="167"/>
    </row>
    <row r="1454" spans="1:5" x14ac:dyDescent="0.25">
      <c r="A1454" s="165"/>
      <c r="B1454" s="166"/>
      <c r="C1454" s="89"/>
      <c r="D1454" s="89"/>
      <c r="E1454" s="167"/>
    </row>
    <row r="1455" spans="1:5" x14ac:dyDescent="0.25">
      <c r="A1455" s="165"/>
      <c r="B1455" s="166"/>
      <c r="C1455" s="89"/>
      <c r="D1455" s="89"/>
      <c r="E1455" s="167"/>
    </row>
    <row r="1456" spans="1:5" x14ac:dyDescent="0.25">
      <c r="A1456" s="165"/>
      <c r="B1456" s="166"/>
      <c r="C1456" s="89"/>
      <c r="D1456" s="89"/>
      <c r="E1456" s="167"/>
    </row>
    <row r="1457" spans="1:5" x14ac:dyDescent="0.25">
      <c r="A1457" s="165"/>
      <c r="B1457" s="166"/>
      <c r="C1457" s="89"/>
      <c r="D1457" s="89"/>
      <c r="E1457" s="167"/>
    </row>
    <row r="1458" spans="1:5" x14ac:dyDescent="0.25">
      <c r="A1458" s="165"/>
      <c r="B1458" s="166"/>
      <c r="C1458" s="89"/>
      <c r="D1458" s="89"/>
      <c r="E1458" s="167"/>
    </row>
    <row r="1459" spans="1:5" x14ac:dyDescent="0.25">
      <c r="A1459" s="165"/>
      <c r="B1459" s="166"/>
      <c r="C1459" s="89"/>
      <c r="D1459" s="89"/>
      <c r="E1459" s="167"/>
    </row>
    <row r="1460" spans="1:5" x14ac:dyDescent="0.25">
      <c r="A1460" s="165"/>
      <c r="B1460" s="166"/>
      <c r="C1460" s="89"/>
      <c r="D1460" s="89"/>
      <c r="E1460" s="167"/>
    </row>
    <row r="1461" spans="1:5" x14ac:dyDescent="0.25">
      <c r="A1461" s="165"/>
      <c r="B1461" s="166"/>
      <c r="C1461" s="89"/>
      <c r="D1461" s="89"/>
      <c r="E1461" s="167"/>
    </row>
    <row r="1462" spans="1:5" x14ac:dyDescent="0.25">
      <c r="A1462" s="165"/>
      <c r="B1462" s="166"/>
      <c r="C1462" s="89"/>
      <c r="D1462" s="89"/>
      <c r="E1462" s="167"/>
    </row>
    <row r="1463" spans="1:5" x14ac:dyDescent="0.25">
      <c r="A1463" s="165"/>
      <c r="B1463" s="166"/>
      <c r="C1463" s="89"/>
      <c r="D1463" s="89"/>
      <c r="E1463" s="167"/>
    </row>
    <row r="1464" spans="1:5" x14ac:dyDescent="0.25">
      <c r="A1464" s="165"/>
      <c r="B1464" s="166"/>
      <c r="C1464" s="89"/>
      <c r="D1464" s="89"/>
      <c r="E1464" s="167"/>
    </row>
    <row r="1465" spans="1:5" x14ac:dyDescent="0.25">
      <c r="A1465" s="165"/>
      <c r="B1465" s="166"/>
      <c r="C1465" s="89"/>
      <c r="D1465" s="89"/>
      <c r="E1465" s="167"/>
    </row>
    <row r="1466" spans="1:5" x14ac:dyDescent="0.25">
      <c r="A1466" s="165"/>
      <c r="B1466" s="166"/>
      <c r="C1466" s="89"/>
      <c r="D1466" s="89"/>
      <c r="E1466" s="167"/>
    </row>
    <row r="1467" spans="1:5" x14ac:dyDescent="0.25">
      <c r="A1467" s="165"/>
      <c r="B1467" s="166"/>
      <c r="C1467" s="89"/>
      <c r="D1467" s="89"/>
      <c r="E1467" s="167"/>
    </row>
    <row r="1468" spans="1:5" x14ac:dyDescent="0.25">
      <c r="A1468" s="165"/>
      <c r="B1468" s="166"/>
      <c r="C1468" s="89"/>
      <c r="D1468" s="89"/>
      <c r="E1468" s="167"/>
    </row>
    <row r="1469" spans="1:5" x14ac:dyDescent="0.25">
      <c r="A1469" s="165"/>
      <c r="B1469" s="166"/>
      <c r="C1469" s="89"/>
      <c r="D1469" s="89"/>
      <c r="E1469" s="167"/>
    </row>
    <row r="1470" spans="1:5" x14ac:dyDescent="0.25">
      <c r="A1470" s="165"/>
      <c r="B1470" s="166"/>
      <c r="C1470" s="89"/>
      <c r="D1470" s="89"/>
      <c r="E1470" s="167"/>
    </row>
    <row r="1471" spans="1:5" x14ac:dyDescent="0.25">
      <c r="A1471" s="165"/>
      <c r="B1471" s="166"/>
      <c r="C1471" s="89"/>
      <c r="D1471" s="89"/>
      <c r="E1471" s="167"/>
    </row>
    <row r="1472" spans="1:5" x14ac:dyDescent="0.25">
      <c r="A1472" s="165"/>
      <c r="B1472" s="166"/>
      <c r="C1472" s="89"/>
      <c r="D1472" s="89"/>
      <c r="E1472" s="167"/>
    </row>
    <row r="1473" spans="1:5" x14ac:dyDescent="0.25">
      <c r="A1473" s="165"/>
      <c r="B1473" s="166"/>
      <c r="C1473" s="89"/>
      <c r="D1473" s="89"/>
      <c r="E1473" s="167"/>
    </row>
    <row r="1474" spans="1:5" x14ac:dyDescent="0.25">
      <c r="A1474" s="165"/>
      <c r="B1474" s="166"/>
      <c r="C1474" s="89"/>
      <c r="D1474" s="89"/>
      <c r="E1474" s="167"/>
    </row>
    <row r="1475" spans="1:5" x14ac:dyDescent="0.25">
      <c r="A1475" s="165"/>
      <c r="B1475" s="166"/>
      <c r="C1475" s="89"/>
      <c r="D1475" s="89"/>
      <c r="E1475" s="167"/>
    </row>
    <row r="1476" spans="1:5" x14ac:dyDescent="0.25">
      <c r="A1476" s="165"/>
      <c r="B1476" s="166"/>
      <c r="C1476" s="89"/>
      <c r="D1476" s="89"/>
      <c r="E1476" s="167"/>
    </row>
    <row r="1477" spans="1:5" x14ac:dyDescent="0.25">
      <c r="A1477" s="165"/>
      <c r="B1477" s="166"/>
      <c r="C1477" s="89"/>
      <c r="D1477" s="89"/>
      <c r="E1477" s="167"/>
    </row>
    <row r="1478" spans="1:5" x14ac:dyDescent="0.25">
      <c r="A1478" s="165"/>
      <c r="B1478" s="166"/>
      <c r="C1478" s="89"/>
      <c r="D1478" s="89"/>
      <c r="E1478" s="167"/>
    </row>
    <row r="1479" spans="1:5" x14ac:dyDescent="0.25">
      <c r="A1479" s="165"/>
      <c r="B1479" s="166"/>
      <c r="C1479" s="89"/>
      <c r="D1479" s="89"/>
      <c r="E1479" s="167"/>
    </row>
    <row r="1480" spans="1:5" x14ac:dyDescent="0.25">
      <c r="A1480" s="165"/>
      <c r="B1480" s="166"/>
      <c r="C1480" s="89"/>
      <c r="D1480" s="89"/>
      <c r="E1480" s="167"/>
    </row>
    <row r="1481" spans="1:5" x14ac:dyDescent="0.25">
      <c r="A1481" s="165"/>
      <c r="B1481" s="166"/>
      <c r="C1481" s="89"/>
      <c r="D1481" s="89"/>
      <c r="E1481" s="167"/>
    </row>
    <row r="1482" spans="1:5" x14ac:dyDescent="0.25">
      <c r="A1482" s="165"/>
      <c r="B1482" s="166"/>
      <c r="C1482" s="89"/>
      <c r="D1482" s="89"/>
      <c r="E1482" s="167"/>
    </row>
    <row r="1483" spans="1:5" x14ac:dyDescent="0.25">
      <c r="A1483" s="165"/>
      <c r="B1483" s="166"/>
      <c r="C1483" s="89"/>
      <c r="D1483" s="89"/>
      <c r="E1483" s="167"/>
    </row>
    <row r="1484" spans="1:5" x14ac:dyDescent="0.25">
      <c r="A1484" s="165"/>
      <c r="B1484" s="166"/>
      <c r="C1484" s="89"/>
      <c r="D1484" s="89"/>
      <c r="E1484" s="167"/>
    </row>
    <row r="1485" spans="1:5" x14ac:dyDescent="0.25">
      <c r="A1485" s="165"/>
      <c r="B1485" s="166"/>
      <c r="C1485" s="89"/>
      <c r="D1485" s="89"/>
      <c r="E1485" s="167"/>
    </row>
    <row r="1486" spans="1:5" x14ac:dyDescent="0.25">
      <c r="A1486" s="165"/>
      <c r="B1486" s="166"/>
      <c r="C1486" s="89"/>
      <c r="D1486" s="89"/>
      <c r="E1486" s="167"/>
    </row>
    <row r="1487" spans="1:5" x14ac:dyDescent="0.25">
      <c r="A1487" s="165"/>
      <c r="B1487" s="166"/>
      <c r="C1487" s="89"/>
      <c r="D1487" s="89"/>
      <c r="E1487" s="167"/>
    </row>
    <row r="1488" spans="1:5" x14ac:dyDescent="0.25">
      <c r="A1488" s="165"/>
      <c r="B1488" s="166"/>
      <c r="C1488" s="89"/>
      <c r="D1488" s="89"/>
      <c r="E1488" s="167"/>
    </row>
    <row r="1489" spans="1:5" x14ac:dyDescent="0.25">
      <c r="A1489" s="165"/>
      <c r="B1489" s="166"/>
      <c r="C1489" s="89"/>
      <c r="D1489" s="89"/>
      <c r="E1489" s="167"/>
    </row>
    <row r="1490" spans="1:5" x14ac:dyDescent="0.25">
      <c r="A1490" s="165"/>
      <c r="B1490" s="166"/>
      <c r="C1490" s="89"/>
      <c r="D1490" s="89"/>
      <c r="E1490" s="167"/>
    </row>
    <row r="1491" spans="1:5" x14ac:dyDescent="0.25">
      <c r="A1491" s="165"/>
      <c r="B1491" s="166"/>
      <c r="C1491" s="89"/>
      <c r="D1491" s="89"/>
      <c r="E1491" s="167"/>
    </row>
    <row r="1492" spans="1:5" x14ac:dyDescent="0.25">
      <c r="A1492" s="165"/>
      <c r="B1492" s="166"/>
      <c r="C1492" s="89"/>
      <c r="D1492" s="89"/>
      <c r="E1492" s="167"/>
    </row>
    <row r="1493" spans="1:5" x14ac:dyDescent="0.25">
      <c r="A1493" s="165"/>
      <c r="B1493" s="166"/>
      <c r="C1493" s="89"/>
      <c r="D1493" s="89"/>
      <c r="E1493" s="167"/>
    </row>
    <row r="1494" spans="1:5" x14ac:dyDescent="0.25">
      <c r="A1494" s="165"/>
      <c r="B1494" s="166"/>
      <c r="C1494" s="89"/>
      <c r="D1494" s="89"/>
      <c r="E1494" s="167"/>
    </row>
    <row r="1495" spans="1:5" x14ac:dyDescent="0.25">
      <c r="A1495" s="165"/>
      <c r="B1495" s="166"/>
      <c r="C1495" s="89"/>
      <c r="D1495" s="89"/>
      <c r="E1495" s="167"/>
    </row>
    <row r="1496" spans="1:5" x14ac:dyDescent="0.25">
      <c r="A1496" s="165"/>
      <c r="B1496" s="166"/>
      <c r="C1496" s="89"/>
      <c r="D1496" s="89"/>
      <c r="E1496" s="167"/>
    </row>
    <row r="1497" spans="1:5" x14ac:dyDescent="0.25">
      <c r="A1497" s="165"/>
      <c r="B1497" s="166"/>
      <c r="C1497" s="89"/>
      <c r="D1497" s="89"/>
      <c r="E1497" s="167"/>
    </row>
    <row r="1498" spans="1:5" x14ac:dyDescent="0.25">
      <c r="A1498" s="165"/>
      <c r="B1498" s="166"/>
      <c r="C1498" s="89"/>
      <c r="D1498" s="89"/>
      <c r="E1498" s="167"/>
    </row>
    <row r="1499" spans="1:5" x14ac:dyDescent="0.25">
      <c r="A1499" s="165"/>
      <c r="B1499" s="166"/>
      <c r="C1499" s="89"/>
      <c r="D1499" s="89"/>
      <c r="E1499" s="167"/>
    </row>
    <row r="1500" spans="1:5" x14ac:dyDescent="0.25">
      <c r="A1500" s="165"/>
      <c r="B1500" s="166"/>
      <c r="C1500" s="89"/>
      <c r="D1500" s="89"/>
      <c r="E1500" s="167"/>
    </row>
    <row r="1501" spans="1:5" x14ac:dyDescent="0.25">
      <c r="A1501" s="165"/>
      <c r="B1501" s="166"/>
      <c r="C1501" s="89"/>
      <c r="D1501" s="89"/>
      <c r="E1501" s="167"/>
    </row>
    <row r="1502" spans="1:5" x14ac:dyDescent="0.25">
      <c r="A1502" s="165"/>
      <c r="B1502" s="166"/>
      <c r="C1502" s="89"/>
      <c r="D1502" s="89"/>
      <c r="E1502" s="167"/>
    </row>
    <row r="1503" spans="1:5" x14ac:dyDescent="0.25">
      <c r="A1503" s="165"/>
      <c r="B1503" s="166"/>
      <c r="C1503" s="89"/>
      <c r="D1503" s="89"/>
      <c r="E1503" s="167"/>
    </row>
    <row r="1504" spans="1:5" x14ac:dyDescent="0.25">
      <c r="A1504" s="165"/>
      <c r="B1504" s="166"/>
      <c r="C1504" s="89"/>
      <c r="D1504" s="89"/>
      <c r="E1504" s="167"/>
    </row>
    <row r="1505" spans="1:5" x14ac:dyDescent="0.25">
      <c r="A1505" s="165"/>
      <c r="B1505" s="166"/>
      <c r="C1505" s="89"/>
      <c r="D1505" s="89"/>
      <c r="E1505" s="167"/>
    </row>
    <row r="1506" spans="1:5" x14ac:dyDescent="0.25">
      <c r="A1506" s="165"/>
      <c r="B1506" s="166"/>
      <c r="C1506" s="89"/>
      <c r="D1506" s="89"/>
      <c r="E1506" s="167"/>
    </row>
    <row r="1507" spans="1:5" x14ac:dyDescent="0.25">
      <c r="A1507" s="165"/>
      <c r="B1507" s="166"/>
      <c r="C1507" s="89"/>
      <c r="D1507" s="89"/>
      <c r="E1507" s="167"/>
    </row>
    <row r="1508" spans="1:5" x14ac:dyDescent="0.25">
      <c r="A1508" s="165"/>
      <c r="B1508" s="166"/>
      <c r="C1508" s="89"/>
      <c r="D1508" s="89"/>
      <c r="E1508" s="167"/>
    </row>
    <row r="1509" spans="1:5" x14ac:dyDescent="0.25">
      <c r="A1509" s="165"/>
      <c r="B1509" s="166"/>
      <c r="C1509" s="89"/>
      <c r="D1509" s="89"/>
      <c r="E1509" s="167"/>
    </row>
    <row r="1510" spans="1:5" x14ac:dyDescent="0.25">
      <c r="A1510" s="165"/>
      <c r="B1510" s="166"/>
      <c r="C1510" s="89"/>
      <c r="D1510" s="89"/>
      <c r="E1510" s="167"/>
    </row>
    <row r="1511" spans="1:5" x14ac:dyDescent="0.25">
      <c r="A1511" s="165"/>
      <c r="B1511" s="166"/>
      <c r="C1511" s="89"/>
      <c r="D1511" s="89"/>
      <c r="E1511" s="167"/>
    </row>
    <row r="1512" spans="1:5" x14ac:dyDescent="0.25">
      <c r="A1512" s="165"/>
      <c r="B1512" s="166"/>
      <c r="C1512" s="89"/>
      <c r="D1512" s="89"/>
      <c r="E1512" s="167"/>
    </row>
    <row r="1513" spans="1:5" x14ac:dyDescent="0.25">
      <c r="A1513" s="165"/>
      <c r="B1513" s="166"/>
      <c r="C1513" s="89"/>
      <c r="D1513" s="89"/>
      <c r="E1513" s="167"/>
    </row>
    <row r="1514" spans="1:5" x14ac:dyDescent="0.25">
      <c r="A1514" s="165"/>
      <c r="B1514" s="166"/>
      <c r="C1514" s="89"/>
      <c r="D1514" s="89"/>
      <c r="E1514" s="167"/>
    </row>
    <row r="1515" spans="1:5" x14ac:dyDescent="0.25">
      <c r="A1515" s="165"/>
      <c r="B1515" s="166"/>
      <c r="C1515" s="89"/>
      <c r="D1515" s="89"/>
      <c r="E1515" s="167"/>
    </row>
    <row r="1516" spans="1:5" x14ac:dyDescent="0.25">
      <c r="A1516" s="165"/>
      <c r="B1516" s="166"/>
      <c r="C1516" s="89"/>
      <c r="D1516" s="89"/>
      <c r="E1516" s="167"/>
    </row>
    <row r="1517" spans="1:5" x14ac:dyDescent="0.25">
      <c r="A1517" s="165"/>
      <c r="B1517" s="166"/>
      <c r="C1517" s="89"/>
      <c r="D1517" s="89"/>
      <c r="E1517" s="167"/>
    </row>
    <row r="1518" spans="1:5" x14ac:dyDescent="0.25">
      <c r="A1518" s="165"/>
      <c r="B1518" s="166"/>
      <c r="C1518" s="89"/>
      <c r="D1518" s="89"/>
      <c r="E1518" s="167"/>
    </row>
    <row r="1519" spans="1:5" x14ac:dyDescent="0.25">
      <c r="A1519" s="165"/>
      <c r="B1519" s="166"/>
      <c r="C1519" s="89"/>
      <c r="D1519" s="89"/>
      <c r="E1519" s="167"/>
    </row>
    <row r="1520" spans="1:5" x14ac:dyDescent="0.25">
      <c r="A1520" s="165"/>
      <c r="B1520" s="166"/>
      <c r="C1520" s="89"/>
      <c r="D1520" s="89"/>
      <c r="E1520" s="167"/>
    </row>
    <row r="1521" spans="1:5" x14ac:dyDescent="0.25">
      <c r="A1521" s="165"/>
      <c r="B1521" s="166"/>
      <c r="C1521" s="89"/>
      <c r="D1521" s="89"/>
      <c r="E1521" s="167"/>
    </row>
    <row r="1522" spans="1:5" x14ac:dyDescent="0.25">
      <c r="A1522" s="165"/>
      <c r="B1522" s="166"/>
      <c r="C1522" s="89"/>
      <c r="D1522" s="89"/>
      <c r="E1522" s="167"/>
    </row>
    <row r="1523" spans="1:5" x14ac:dyDescent="0.25">
      <c r="A1523" s="165"/>
      <c r="B1523" s="166"/>
      <c r="C1523" s="89"/>
      <c r="D1523" s="89"/>
      <c r="E1523" s="167"/>
    </row>
    <row r="1524" spans="1:5" x14ac:dyDescent="0.25">
      <c r="A1524" s="165"/>
      <c r="B1524" s="166"/>
      <c r="C1524" s="89"/>
      <c r="D1524" s="89"/>
      <c r="E1524" s="167"/>
    </row>
    <row r="1525" spans="1:5" x14ac:dyDescent="0.25">
      <c r="A1525" s="165"/>
      <c r="B1525" s="166"/>
      <c r="C1525" s="89"/>
      <c r="D1525" s="89"/>
      <c r="E1525" s="167"/>
    </row>
    <row r="1526" spans="1:5" x14ac:dyDescent="0.25">
      <c r="A1526" s="165"/>
      <c r="B1526" s="166"/>
      <c r="C1526" s="89"/>
      <c r="D1526" s="89"/>
      <c r="E1526" s="167"/>
    </row>
    <row r="1527" spans="1:5" x14ac:dyDescent="0.25">
      <c r="A1527" s="165"/>
      <c r="B1527" s="166"/>
      <c r="C1527" s="89"/>
      <c r="D1527" s="89"/>
      <c r="E1527" s="167"/>
    </row>
    <row r="1528" spans="1:5" x14ac:dyDescent="0.25">
      <c r="A1528" s="165"/>
      <c r="B1528" s="166"/>
      <c r="C1528" s="89"/>
      <c r="D1528" s="89"/>
      <c r="E1528" s="167"/>
    </row>
    <row r="1529" spans="1:5" x14ac:dyDescent="0.25">
      <c r="A1529" s="165"/>
      <c r="B1529" s="166"/>
      <c r="C1529" s="89"/>
      <c r="D1529" s="89"/>
      <c r="E1529" s="167"/>
    </row>
    <row r="1530" spans="1:5" x14ac:dyDescent="0.25">
      <c r="A1530" s="165"/>
      <c r="B1530" s="166"/>
      <c r="C1530" s="89"/>
      <c r="D1530" s="89"/>
      <c r="E1530" s="167"/>
    </row>
    <row r="1531" spans="1:5" x14ac:dyDescent="0.25">
      <c r="A1531" s="165"/>
      <c r="B1531" s="166"/>
      <c r="C1531" s="89"/>
      <c r="D1531" s="89"/>
      <c r="E1531" s="167"/>
    </row>
    <row r="1532" spans="1:5" x14ac:dyDescent="0.25">
      <c r="A1532" s="165"/>
      <c r="B1532" s="166"/>
      <c r="C1532" s="89"/>
      <c r="D1532" s="89"/>
      <c r="E1532" s="167"/>
    </row>
    <row r="1533" spans="1:5" x14ac:dyDescent="0.25">
      <c r="A1533" s="165"/>
      <c r="B1533" s="166"/>
      <c r="C1533" s="89"/>
      <c r="D1533" s="89"/>
      <c r="E1533" s="167"/>
    </row>
    <row r="1534" spans="1:5" x14ac:dyDescent="0.25">
      <c r="A1534" s="165"/>
      <c r="B1534" s="166"/>
      <c r="C1534" s="89"/>
      <c r="D1534" s="89"/>
      <c r="E1534" s="167"/>
    </row>
    <row r="1535" spans="1:5" x14ac:dyDescent="0.25">
      <c r="A1535" s="165"/>
      <c r="B1535" s="166"/>
      <c r="C1535" s="89"/>
      <c r="D1535" s="89"/>
      <c r="E1535" s="167"/>
    </row>
    <row r="1536" spans="1:5" x14ac:dyDescent="0.25">
      <c r="A1536" s="165"/>
      <c r="B1536" s="166"/>
      <c r="C1536" s="89"/>
      <c r="D1536" s="89"/>
      <c r="E1536" s="167"/>
    </row>
    <row r="1537" spans="1:5" x14ac:dyDescent="0.25">
      <c r="A1537" s="165"/>
      <c r="B1537" s="166"/>
      <c r="C1537" s="89"/>
      <c r="D1537" s="89"/>
      <c r="E1537" s="167"/>
    </row>
    <row r="1538" spans="1:5" x14ac:dyDescent="0.25">
      <c r="A1538" s="165"/>
      <c r="B1538" s="166"/>
      <c r="C1538" s="89"/>
      <c r="D1538" s="89"/>
      <c r="E1538" s="167"/>
    </row>
    <row r="1539" spans="1:5" x14ac:dyDescent="0.25">
      <c r="A1539" s="165"/>
      <c r="B1539" s="166"/>
      <c r="C1539" s="89"/>
      <c r="D1539" s="89"/>
      <c r="E1539" s="167"/>
    </row>
    <row r="1540" spans="1:5" x14ac:dyDescent="0.25">
      <c r="A1540" s="165"/>
      <c r="B1540" s="166"/>
      <c r="C1540" s="89"/>
      <c r="D1540" s="89"/>
      <c r="E1540" s="167"/>
    </row>
    <row r="1541" spans="1:5" x14ac:dyDescent="0.25">
      <c r="A1541" s="165"/>
      <c r="B1541" s="166"/>
      <c r="C1541" s="89"/>
      <c r="D1541" s="89"/>
      <c r="E1541" s="167"/>
    </row>
    <row r="1542" spans="1:5" x14ac:dyDescent="0.25">
      <c r="A1542" s="165"/>
      <c r="B1542" s="166"/>
      <c r="C1542" s="89"/>
      <c r="D1542" s="89"/>
      <c r="E1542" s="167"/>
    </row>
    <row r="1543" spans="1:5" x14ac:dyDescent="0.25">
      <c r="A1543" s="165"/>
      <c r="B1543" s="166"/>
      <c r="C1543" s="89"/>
      <c r="D1543" s="89"/>
      <c r="E1543" s="167"/>
    </row>
    <row r="1544" spans="1:5" x14ac:dyDescent="0.25">
      <c r="A1544" s="165"/>
      <c r="B1544" s="166"/>
      <c r="C1544" s="89"/>
      <c r="D1544" s="89"/>
      <c r="E1544" s="167"/>
    </row>
    <row r="1545" spans="1:5" x14ac:dyDescent="0.25">
      <c r="A1545" s="165"/>
      <c r="B1545" s="166"/>
      <c r="C1545" s="89"/>
      <c r="D1545" s="89"/>
      <c r="E1545" s="167"/>
    </row>
    <row r="1546" spans="1:5" x14ac:dyDescent="0.25">
      <c r="A1546" s="165"/>
      <c r="B1546" s="166"/>
      <c r="C1546" s="89"/>
      <c r="D1546" s="89"/>
      <c r="E1546" s="167"/>
    </row>
    <row r="1547" spans="1:5" x14ac:dyDescent="0.25">
      <c r="A1547" s="165"/>
      <c r="B1547" s="166"/>
      <c r="C1547" s="89"/>
      <c r="D1547" s="89"/>
      <c r="E1547" s="167"/>
    </row>
    <row r="1548" spans="1:5" x14ac:dyDescent="0.25">
      <c r="A1548" s="165"/>
      <c r="B1548" s="166"/>
      <c r="C1548" s="89"/>
      <c r="D1548" s="89"/>
      <c r="E1548" s="167"/>
    </row>
    <row r="1549" spans="1:5" x14ac:dyDescent="0.25">
      <c r="A1549" s="165"/>
      <c r="B1549" s="166"/>
      <c r="C1549" s="89"/>
      <c r="D1549" s="89"/>
      <c r="E1549" s="167"/>
    </row>
    <row r="1550" spans="1:5" x14ac:dyDescent="0.25">
      <c r="A1550" s="165"/>
      <c r="B1550" s="166"/>
      <c r="C1550" s="89"/>
      <c r="D1550" s="89"/>
      <c r="E1550" s="167"/>
    </row>
    <row r="1551" spans="1:5" x14ac:dyDescent="0.25">
      <c r="A1551" s="165"/>
      <c r="B1551" s="166"/>
      <c r="C1551" s="89"/>
      <c r="D1551" s="89"/>
      <c r="E1551" s="167"/>
    </row>
    <row r="1552" spans="1:5" x14ac:dyDescent="0.25">
      <c r="A1552" s="165"/>
      <c r="B1552" s="166"/>
      <c r="C1552" s="89"/>
      <c r="D1552" s="89"/>
      <c r="E1552" s="167"/>
    </row>
    <row r="1553" spans="1:5" x14ac:dyDescent="0.25">
      <c r="A1553" s="165"/>
      <c r="B1553" s="166"/>
      <c r="C1553" s="89"/>
      <c r="D1553" s="89"/>
      <c r="E1553" s="167"/>
    </row>
    <row r="1554" spans="1:5" x14ac:dyDescent="0.25">
      <c r="A1554" s="165"/>
      <c r="B1554" s="166"/>
      <c r="C1554" s="89"/>
      <c r="D1554" s="89"/>
      <c r="E1554" s="167"/>
    </row>
    <row r="1555" spans="1:5" x14ac:dyDescent="0.25">
      <c r="A1555" s="165"/>
      <c r="B1555" s="166"/>
      <c r="C1555" s="89"/>
      <c r="D1555" s="89"/>
      <c r="E1555" s="167"/>
    </row>
    <row r="1556" spans="1:5" x14ac:dyDescent="0.25">
      <c r="A1556" s="165"/>
      <c r="B1556" s="166"/>
      <c r="C1556" s="89"/>
      <c r="D1556" s="89"/>
      <c r="E1556" s="167"/>
    </row>
    <row r="1557" spans="1:5" x14ac:dyDescent="0.25">
      <c r="A1557" s="165"/>
      <c r="B1557" s="166"/>
      <c r="C1557" s="89"/>
      <c r="D1557" s="89"/>
      <c r="E1557" s="167"/>
    </row>
    <row r="1558" spans="1:5" x14ac:dyDescent="0.25">
      <c r="A1558" s="165"/>
      <c r="B1558" s="166"/>
      <c r="C1558" s="89"/>
      <c r="D1558" s="89"/>
      <c r="E1558" s="167"/>
    </row>
    <row r="1559" spans="1:5" x14ac:dyDescent="0.25">
      <c r="A1559" s="165"/>
      <c r="B1559" s="166"/>
      <c r="C1559" s="89"/>
      <c r="D1559" s="89"/>
      <c r="E1559" s="167"/>
    </row>
    <row r="1560" spans="1:5" x14ac:dyDescent="0.25">
      <c r="A1560" s="165"/>
      <c r="B1560" s="166"/>
      <c r="C1560" s="89"/>
      <c r="D1560" s="89"/>
      <c r="E1560" s="167"/>
    </row>
    <row r="1561" spans="1:5" x14ac:dyDescent="0.25">
      <c r="A1561" s="165"/>
      <c r="B1561" s="166"/>
      <c r="C1561" s="89"/>
      <c r="D1561" s="89"/>
      <c r="E1561" s="167"/>
    </row>
  </sheetData>
  <mergeCells count="18">
    <mergeCell ref="A35:E35"/>
    <mergeCell ref="A1:E1"/>
    <mergeCell ref="A2:E2"/>
    <mergeCell ref="A3:E3"/>
    <mergeCell ref="A4:A5"/>
    <mergeCell ref="B4:B5"/>
    <mergeCell ref="C4:D4"/>
    <mergeCell ref="E4:E5"/>
    <mergeCell ref="A13:E13"/>
    <mergeCell ref="A19:E19"/>
    <mergeCell ref="A22:E22"/>
    <mergeCell ref="A27:E27"/>
    <mergeCell ref="A31:E31"/>
    <mergeCell ref="A53:E53"/>
    <mergeCell ref="A59:E59"/>
    <mergeCell ref="F59:F60"/>
    <mergeCell ref="A77:E77"/>
    <mergeCell ref="A94:E94"/>
  </mergeCells>
  <printOptions horizontalCentered="1"/>
  <pageMargins left="0" right="0" top="0" bottom="0" header="0.31496062992125984" footer="0.31496062992125984"/>
  <pageSetup paperSize="9" scale="82" orientation="portrait" verticalDpi="180" r:id="rId1"/>
  <rowBreaks count="2" manualBreakCount="2">
    <brk id="38" max="4" man="1"/>
    <brk id="76" max="4" man="1"/>
  </rowBreaks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24</vt:i4>
      </vt:variant>
    </vt:vector>
  </HeadingPairs>
  <TitlesOfParts>
    <vt:vector size="37" baseType="lpstr">
      <vt:lpstr>январь 2023</vt:lpstr>
      <vt:lpstr>январь - февраль 2023 (2)</vt:lpstr>
      <vt:lpstr>январь - февраль 2023(ред.мигр)</vt:lpstr>
      <vt:lpstr>январь - март  2023 (4)</vt:lpstr>
      <vt:lpstr>январь - март  2023 (ред. мигр)</vt:lpstr>
      <vt:lpstr>январь -апрель  2023 (4)</vt:lpstr>
      <vt:lpstr>январь - май 2023 (5)</vt:lpstr>
      <vt:lpstr>январь - июнь 2023 (6)</vt:lpstr>
      <vt:lpstr>январь - июль 2023 (7)</vt:lpstr>
      <vt:lpstr>январь - август 2023 (8)</vt:lpstr>
      <vt:lpstr>январь - сентябрь 2023 (9)</vt:lpstr>
      <vt:lpstr>январь - октябрь  2023 (10)</vt:lpstr>
      <vt:lpstr>Лист2</vt:lpstr>
      <vt:lpstr>'январь - август 2023 (8)'!Заголовки_для_печати</vt:lpstr>
      <vt:lpstr>'январь - июль 2023 (7)'!Заголовки_для_печати</vt:lpstr>
      <vt:lpstr>'январь - июнь 2023 (6)'!Заголовки_для_печати</vt:lpstr>
      <vt:lpstr>'январь - май 2023 (5)'!Заголовки_для_печати</vt:lpstr>
      <vt:lpstr>'январь - март  2023 (4)'!Заголовки_для_печати</vt:lpstr>
      <vt:lpstr>'январь - март  2023 (ред. мигр)'!Заголовки_для_печати</vt:lpstr>
      <vt:lpstr>'январь - октябрь  2023 (10)'!Заголовки_для_печати</vt:lpstr>
      <vt:lpstr>'январь - сентябрь 2023 (9)'!Заголовки_для_печати</vt:lpstr>
      <vt:lpstr>'январь - февраль 2023 (2)'!Заголовки_для_печати</vt:lpstr>
      <vt:lpstr>'январь - февраль 2023(ред.мигр)'!Заголовки_для_печати</vt:lpstr>
      <vt:lpstr>'январь 2023'!Заголовки_для_печати</vt:lpstr>
      <vt:lpstr>'январь -апрель  2023 (4)'!Заголовки_для_печати</vt:lpstr>
      <vt:lpstr>'январь - август 2023 (8)'!Область_печати</vt:lpstr>
      <vt:lpstr>'январь - июль 2023 (7)'!Область_печати</vt:lpstr>
      <vt:lpstr>'январь - июнь 2023 (6)'!Область_печати</vt:lpstr>
      <vt:lpstr>'январь - май 2023 (5)'!Область_печати</vt:lpstr>
      <vt:lpstr>'январь - март  2023 (4)'!Область_печати</vt:lpstr>
      <vt:lpstr>'январь - март  2023 (ред. мигр)'!Область_печати</vt:lpstr>
      <vt:lpstr>'январь - октябрь  2023 (10)'!Область_печати</vt:lpstr>
      <vt:lpstr>'январь - сентябрь 2023 (9)'!Область_печати</vt:lpstr>
      <vt:lpstr>'январь - февраль 2023 (2)'!Область_печати</vt:lpstr>
      <vt:lpstr>'январь - февраль 2023(ред.мигр)'!Область_печати</vt:lpstr>
      <vt:lpstr>'январь 2023'!Область_печати</vt:lpstr>
      <vt:lpstr>'январь -апрель  2023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2023-12-06T07:55:11Z</dcterms:modified>
</cp:coreProperties>
</file>